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mcornacchia\Downloads\"/>
    </mc:Choice>
  </mc:AlternateContent>
  <xr:revisionPtr revIDLastSave="0" documentId="13_ncr:1_{3DB1E621-CDF2-48C0-A8C4-2747C2D76966}" xr6:coauthVersionLast="47" xr6:coauthVersionMax="47" xr10:uidLastSave="{00000000-0000-0000-0000-000000000000}"/>
  <bookViews>
    <workbookView xWindow="-120" yWindow="-120" windowWidth="25440" windowHeight="15390" activeTab="2" xr2:uid="{05267B8F-7242-4335-A055-E91CB0FB56E0}"/>
  </bookViews>
  <sheets>
    <sheet name="Istruzioni" sheetId="5" r:id="rId1"/>
    <sheet name="Dati Generali" sheetId="1" r:id="rId2"/>
    <sheet name="Tariffe" sheetId="2" r:id="rId3"/>
    <sheet name="CALCOLO-NON MODIFICARE" sheetId="3" r:id="rId4"/>
    <sheet name="RIPARTIZIONE BOLLETTA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4" i="1" l="1"/>
  <c r="D15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J64" i="1" a="1"/>
  <c r="J64" i="1" s="1"/>
  <c r="J65" i="1" a="1"/>
  <c r="J65" i="1" s="1"/>
  <c r="J66" i="1" a="1"/>
  <c r="J66" i="1" s="1"/>
  <c r="J67" i="1" a="1"/>
  <c r="J67" i="1" s="1"/>
  <c r="J68" i="1" a="1"/>
  <c r="J68" i="1" s="1"/>
  <c r="J69" i="1" a="1"/>
  <c r="J69" i="1" s="1"/>
  <c r="J70" i="1" a="1"/>
  <c r="J70" i="1" s="1"/>
  <c r="J71" i="1" a="1"/>
  <c r="J71" i="1" s="1"/>
  <c r="J72" i="1" a="1"/>
  <c r="J72" i="1" s="1"/>
  <c r="J73" i="1" a="1"/>
  <c r="J73" i="1" s="1"/>
  <c r="J74" i="1" a="1"/>
  <c r="J74" i="1" s="1"/>
  <c r="J75" i="1" a="1"/>
  <c r="J75" i="1" s="1"/>
  <c r="J76" i="1" a="1"/>
  <c r="J76" i="1" s="1"/>
  <c r="J77" i="1" a="1"/>
  <c r="J77" i="1" s="1"/>
  <c r="J78" i="1" a="1"/>
  <c r="J78" i="1" s="1"/>
  <c r="J79" i="1" a="1"/>
  <c r="J79" i="1" s="1"/>
  <c r="J80" i="1" a="1"/>
  <c r="J80" i="1" s="1"/>
  <c r="J81" i="1" a="1"/>
  <c r="J81" i="1" s="1"/>
  <c r="J82" i="1" a="1"/>
  <c r="J82" i="1" s="1"/>
  <c r="J83" i="1" a="1"/>
  <c r="J83" i="1" s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 s="1"/>
  <c r="J91" i="1" a="1"/>
  <c r="J91" i="1" s="1"/>
  <c r="J92" i="1" a="1"/>
  <c r="J92" i="1" s="1"/>
  <c r="J93" i="1" a="1"/>
  <c r="J93" i="1" s="1"/>
  <c r="J94" i="1" a="1"/>
  <c r="J94" i="1" s="1"/>
  <c r="J95" i="1" a="1"/>
  <c r="J95" i="1" s="1"/>
  <c r="J96" i="1" a="1"/>
  <c r="J96" i="1" s="1"/>
  <c r="J97" i="1" a="1"/>
  <c r="J97" i="1" s="1"/>
  <c r="J98" i="1" a="1"/>
  <c r="J98" i="1" s="1"/>
  <c r="J29" i="1" a="1"/>
  <c r="J29" i="1" s="1"/>
  <c r="N42" i="1"/>
  <c r="N39" i="1"/>
  <c r="B3" i="4" l="1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D3" i="3"/>
  <c r="M3" i="3" s="1"/>
  <c r="D4" i="3"/>
  <c r="D5" i="3"/>
  <c r="D6" i="3"/>
  <c r="D7" i="3"/>
  <c r="D8" i="3"/>
  <c r="M8" i="3" s="1"/>
  <c r="D9" i="3"/>
  <c r="M9" i="3" s="1"/>
  <c r="D10" i="3"/>
  <c r="D11" i="3"/>
  <c r="D12" i="3"/>
  <c r="M12" i="3" s="1"/>
  <c r="D13" i="3"/>
  <c r="D14" i="3"/>
  <c r="M14" i="3" s="1"/>
  <c r="D15" i="3"/>
  <c r="M15" i="3" s="1"/>
  <c r="D16" i="3"/>
  <c r="D17" i="3"/>
  <c r="D18" i="3"/>
  <c r="M18" i="3" s="1"/>
  <c r="D19" i="3"/>
  <c r="D20" i="3"/>
  <c r="M20" i="3" s="1"/>
  <c r="D21" i="3"/>
  <c r="M21" i="3" s="1"/>
  <c r="D22" i="3"/>
  <c r="D23" i="3"/>
  <c r="D24" i="3"/>
  <c r="D25" i="3"/>
  <c r="I25" i="3" s="1"/>
  <c r="D26" i="3"/>
  <c r="J26" i="3" s="1"/>
  <c r="D27" i="3"/>
  <c r="J27" i="3" s="1"/>
  <c r="D28" i="3"/>
  <c r="J28" i="3" s="1"/>
  <c r="D29" i="3"/>
  <c r="G29" i="3" s="1"/>
  <c r="D30" i="3"/>
  <c r="K30" i="3" s="1"/>
  <c r="D31" i="3"/>
  <c r="I31" i="3" s="1"/>
  <c r="D32" i="3"/>
  <c r="J32" i="3" s="1"/>
  <c r="D33" i="3"/>
  <c r="J33" i="3" s="1"/>
  <c r="D34" i="3"/>
  <c r="J34" i="3" s="1"/>
  <c r="D35" i="3"/>
  <c r="G35" i="3" s="1"/>
  <c r="D36" i="3"/>
  <c r="K36" i="3" s="1"/>
  <c r="D37" i="3"/>
  <c r="I37" i="3" s="1"/>
  <c r="D38" i="3"/>
  <c r="J38" i="3" s="1"/>
  <c r="D39" i="3"/>
  <c r="J39" i="3" s="1"/>
  <c r="D40" i="3"/>
  <c r="J40" i="3" s="1"/>
  <c r="D41" i="3"/>
  <c r="J41" i="3" s="1"/>
  <c r="D42" i="3"/>
  <c r="M42" i="3" s="1"/>
  <c r="D43" i="3"/>
  <c r="M43" i="3" s="1"/>
  <c r="D44" i="3"/>
  <c r="J44" i="3" s="1"/>
  <c r="D45" i="3"/>
  <c r="J45" i="3" s="1"/>
  <c r="D46" i="3"/>
  <c r="J46" i="3" s="1"/>
  <c r="D47" i="3"/>
  <c r="AP47" i="3" s="1"/>
  <c r="D48" i="3"/>
  <c r="M48" i="3" s="1"/>
  <c r="D49" i="3"/>
  <c r="D50" i="3"/>
  <c r="K50" i="3" s="1"/>
  <c r="D51" i="3"/>
  <c r="K51" i="3" s="1"/>
  <c r="D52" i="3"/>
  <c r="K52" i="3" s="1"/>
  <c r="D53" i="3"/>
  <c r="K53" i="3" s="1"/>
  <c r="D54" i="3"/>
  <c r="G54" i="3" s="1"/>
  <c r="D55" i="3"/>
  <c r="D56" i="3"/>
  <c r="K56" i="3" s="1"/>
  <c r="D57" i="3"/>
  <c r="K57" i="3" s="1"/>
  <c r="D58" i="3"/>
  <c r="K58" i="3" s="1"/>
  <c r="D59" i="3"/>
  <c r="K59" i="3" s="1"/>
  <c r="D60" i="3"/>
  <c r="J60" i="3" s="1"/>
  <c r="D61" i="3"/>
  <c r="D62" i="3"/>
  <c r="K62" i="3" s="1"/>
  <c r="D63" i="3"/>
  <c r="K63" i="3" s="1"/>
  <c r="D64" i="3"/>
  <c r="K64" i="3" s="1"/>
  <c r="D65" i="3"/>
  <c r="K65" i="3" s="1"/>
  <c r="D66" i="3"/>
  <c r="G66" i="3" s="1"/>
  <c r="D67" i="3"/>
  <c r="O67" i="3" s="1"/>
  <c r="D68" i="3"/>
  <c r="P68" i="3" s="1"/>
  <c r="D69" i="3"/>
  <c r="N69" i="3" s="1"/>
  <c r="D70" i="3"/>
  <c r="N70" i="3" s="1"/>
  <c r="D71" i="3"/>
  <c r="K71" i="3" s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G75" i="1"/>
  <c r="C48" i="4" s="1"/>
  <c r="G76" i="1"/>
  <c r="G77" i="1"/>
  <c r="C50" i="4" s="1"/>
  <c r="G78" i="1"/>
  <c r="G79" i="1"/>
  <c r="C52" i="4" s="1"/>
  <c r="G80" i="1"/>
  <c r="C53" i="4" s="1"/>
  <c r="G81" i="1"/>
  <c r="C54" i="4" s="1"/>
  <c r="G82" i="1"/>
  <c r="G83" i="1"/>
  <c r="C56" i="4" s="1"/>
  <c r="G84" i="1"/>
  <c r="G85" i="1"/>
  <c r="C58" i="4" s="1"/>
  <c r="G86" i="1"/>
  <c r="C59" i="4" s="1"/>
  <c r="G87" i="1"/>
  <c r="C60" i="4" s="1"/>
  <c r="G88" i="1"/>
  <c r="G89" i="1"/>
  <c r="C62" i="4" s="1"/>
  <c r="G90" i="1"/>
  <c r="G91" i="1"/>
  <c r="C64" i="4" s="1"/>
  <c r="G92" i="1"/>
  <c r="C65" i="4" s="1"/>
  <c r="G93" i="1"/>
  <c r="C66" i="4" s="1"/>
  <c r="G94" i="1"/>
  <c r="G95" i="1"/>
  <c r="C68" i="4" s="1"/>
  <c r="G96" i="1"/>
  <c r="G97" i="1"/>
  <c r="C70" i="4" s="1"/>
  <c r="G98" i="1"/>
  <c r="C71" i="4" s="1"/>
  <c r="D2" i="3"/>
  <c r="K36" i="1"/>
  <c r="N33" i="1"/>
  <c r="N32" i="1"/>
  <c r="N31" i="1"/>
  <c r="N30" i="1"/>
  <c r="K33" i="1"/>
  <c r="K32" i="1"/>
  <c r="K31" i="1"/>
  <c r="K30" i="1"/>
  <c r="A1" i="4"/>
  <c r="B1" i="4"/>
  <c r="R4" i="4"/>
  <c r="R5" i="4"/>
  <c r="R6" i="4"/>
  <c r="R7" i="4"/>
  <c r="R8" i="4"/>
  <c r="S8" i="4" s="1"/>
  <c r="R9" i="4"/>
  <c r="S9" i="4" s="1"/>
  <c r="C1" i="4"/>
  <c r="R3" i="4"/>
  <c r="H45" i="3" l="1"/>
  <c r="K39" i="3"/>
  <c r="P69" i="3"/>
  <c r="H33" i="3"/>
  <c r="K27" i="3"/>
  <c r="I43" i="3"/>
  <c r="H70" i="3"/>
  <c r="J29" i="3"/>
  <c r="H39" i="3"/>
  <c r="I50" i="3"/>
  <c r="J35" i="3"/>
  <c r="K45" i="3"/>
  <c r="M56" i="3"/>
  <c r="P71" i="3"/>
  <c r="M50" i="3"/>
  <c r="H64" i="3"/>
  <c r="H27" i="3"/>
  <c r="K70" i="3"/>
  <c r="K33" i="3"/>
  <c r="H58" i="3"/>
  <c r="I68" i="3"/>
  <c r="G41" i="3"/>
  <c r="H52" i="3"/>
  <c r="I62" i="3"/>
  <c r="M68" i="3"/>
  <c r="I56" i="3"/>
  <c r="M62" i="3"/>
  <c r="AS67" i="3"/>
  <c r="AP67" i="3"/>
  <c r="AQ67" i="3"/>
  <c r="AG67" i="3" a="1"/>
  <c r="AG67" i="3" s="1"/>
  <c r="D67" i="4" s="1"/>
  <c r="AR67" i="3"/>
  <c r="AK67" i="3" a="1"/>
  <c r="AK67" i="3" s="1"/>
  <c r="H67" i="4" s="1"/>
  <c r="AH67" i="3" a="1"/>
  <c r="AH67" i="3" s="1"/>
  <c r="E67" i="4" s="1"/>
  <c r="AL67" i="3" a="1"/>
  <c r="AL67" i="3" s="1"/>
  <c r="I67" i="4" s="1"/>
  <c r="AI67" i="3" a="1"/>
  <c r="AI67" i="3" s="1"/>
  <c r="F67" i="4" s="1"/>
  <c r="X67" i="3"/>
  <c r="Y67" i="3"/>
  <c r="R67" i="3"/>
  <c r="Z67" i="3"/>
  <c r="S67" i="3"/>
  <c r="T67" i="3"/>
  <c r="U67" i="3"/>
  <c r="W67" i="3"/>
  <c r="P67" i="3"/>
  <c r="AS61" i="3"/>
  <c r="AK61" i="3" a="1"/>
  <c r="AK61" i="3" s="1"/>
  <c r="H61" i="4" s="1"/>
  <c r="AP61" i="3"/>
  <c r="AQ61" i="3"/>
  <c r="AR61" i="3"/>
  <c r="AL61" i="3" a="1"/>
  <c r="AL61" i="3" s="1"/>
  <c r="I61" i="4" s="1"/>
  <c r="AG61" i="3" a="1"/>
  <c r="AG61" i="3" s="1"/>
  <c r="D61" i="4" s="1"/>
  <c r="AH61" i="3" a="1"/>
  <c r="AH61" i="3" s="1"/>
  <c r="E61" i="4" s="1"/>
  <c r="AI61" i="3" a="1"/>
  <c r="AI61" i="3" s="1"/>
  <c r="F61" i="4" s="1"/>
  <c r="X61" i="3"/>
  <c r="Y61" i="3"/>
  <c r="R61" i="3"/>
  <c r="Z61" i="3"/>
  <c r="S61" i="3"/>
  <c r="T61" i="3"/>
  <c r="N61" i="3"/>
  <c r="U61" i="3"/>
  <c r="O61" i="3"/>
  <c r="W61" i="3"/>
  <c r="P61" i="3"/>
  <c r="AS55" i="3"/>
  <c r="AK55" i="3" a="1"/>
  <c r="AK55" i="3" s="1"/>
  <c r="H55" i="4" s="1"/>
  <c r="AL55" i="3" a="1"/>
  <c r="AL55" i="3" s="1"/>
  <c r="I55" i="4" s="1"/>
  <c r="AP55" i="3"/>
  <c r="AQ55" i="3"/>
  <c r="AR55" i="3"/>
  <c r="AG55" i="3" a="1"/>
  <c r="AG55" i="3" s="1"/>
  <c r="D55" i="4" s="1"/>
  <c r="AH55" i="3" a="1"/>
  <c r="AH55" i="3" s="1"/>
  <c r="E55" i="4" s="1"/>
  <c r="AI55" i="3" a="1"/>
  <c r="AI55" i="3" s="1"/>
  <c r="F55" i="4" s="1"/>
  <c r="X55" i="3"/>
  <c r="Y55" i="3"/>
  <c r="R55" i="3"/>
  <c r="Z55" i="3"/>
  <c r="S55" i="3"/>
  <c r="T55" i="3"/>
  <c r="N55" i="3"/>
  <c r="U55" i="3"/>
  <c r="O55" i="3"/>
  <c r="W55" i="3"/>
  <c r="P55" i="3"/>
  <c r="AS49" i="3"/>
  <c r="AK49" i="3" a="1"/>
  <c r="AK49" i="3" s="1"/>
  <c r="H49" i="4" s="1"/>
  <c r="AL49" i="3" a="1"/>
  <c r="AL49" i="3" s="1"/>
  <c r="I49" i="4" s="1"/>
  <c r="AP49" i="3"/>
  <c r="AQ49" i="3"/>
  <c r="Z49" i="3"/>
  <c r="AG49" i="3" a="1"/>
  <c r="AG49" i="3" s="1"/>
  <c r="D49" i="4" s="1"/>
  <c r="AR49" i="3"/>
  <c r="AH49" i="3" a="1"/>
  <c r="AH49" i="3" s="1"/>
  <c r="E49" i="4" s="1"/>
  <c r="X49" i="3"/>
  <c r="AI49" i="3" a="1"/>
  <c r="AI49" i="3" s="1"/>
  <c r="F49" i="4" s="1"/>
  <c r="R49" i="3"/>
  <c r="W49" i="3"/>
  <c r="S49" i="3"/>
  <c r="Y49" i="3"/>
  <c r="T49" i="3"/>
  <c r="N49" i="3"/>
  <c r="U49" i="3"/>
  <c r="O49" i="3"/>
  <c r="P49" i="3"/>
  <c r="AQ43" i="3"/>
  <c r="AS43" i="3"/>
  <c r="Z43" i="3"/>
  <c r="AP43" i="3"/>
  <c r="X43" i="3"/>
  <c r="N43" i="3"/>
  <c r="O43" i="3"/>
  <c r="P43" i="3"/>
  <c r="W43" i="3"/>
  <c r="Y43" i="3"/>
  <c r="AP37" i="3"/>
  <c r="AR37" i="3"/>
  <c r="AS37" i="3"/>
  <c r="Z37" i="3"/>
  <c r="X37" i="3"/>
  <c r="S37" i="3"/>
  <c r="T37" i="3"/>
  <c r="W37" i="3"/>
  <c r="U37" i="3"/>
  <c r="Y37" i="3"/>
  <c r="R37" i="3"/>
  <c r="AP31" i="3"/>
  <c r="AR31" i="3"/>
  <c r="AS31" i="3"/>
  <c r="Z31" i="3"/>
  <c r="X31" i="3"/>
  <c r="W31" i="3"/>
  <c r="S31" i="3"/>
  <c r="Y31" i="3"/>
  <c r="T31" i="3"/>
  <c r="U31" i="3"/>
  <c r="R31" i="3"/>
  <c r="AP25" i="3"/>
  <c r="AR25" i="3"/>
  <c r="AS25" i="3"/>
  <c r="Z25" i="3"/>
  <c r="W25" i="3"/>
  <c r="X25" i="3"/>
  <c r="S25" i="3"/>
  <c r="Y25" i="3"/>
  <c r="T25" i="3"/>
  <c r="U25" i="3"/>
  <c r="R25" i="3"/>
  <c r="AS19" i="3"/>
  <c r="AQ19" i="3"/>
  <c r="Z19" i="3"/>
  <c r="W19" i="3"/>
  <c r="AR19" i="3"/>
  <c r="X19" i="3"/>
  <c r="S19" i="3"/>
  <c r="T19" i="3"/>
  <c r="U19" i="3"/>
  <c r="Y19" i="3"/>
  <c r="N19" i="3"/>
  <c r="O19" i="3"/>
  <c r="R19" i="3"/>
  <c r="P19" i="3"/>
  <c r="AQ13" i="3"/>
  <c r="AR13" i="3"/>
  <c r="AS13" i="3"/>
  <c r="Z13" i="3"/>
  <c r="W13" i="3"/>
  <c r="X13" i="3"/>
  <c r="Y13" i="3"/>
  <c r="S13" i="3"/>
  <c r="T13" i="3"/>
  <c r="U13" i="3"/>
  <c r="N13" i="3"/>
  <c r="O13" i="3"/>
  <c r="R13" i="3"/>
  <c r="P13" i="3"/>
  <c r="AQ7" i="3"/>
  <c r="AS7" i="3"/>
  <c r="Z7" i="3"/>
  <c r="W7" i="3"/>
  <c r="X7" i="3"/>
  <c r="Y7" i="3"/>
  <c r="N7" i="3"/>
  <c r="O7" i="3"/>
  <c r="P7" i="3"/>
  <c r="G67" i="3"/>
  <c r="G61" i="3"/>
  <c r="G55" i="3"/>
  <c r="G49" i="3"/>
  <c r="G42" i="3"/>
  <c r="G36" i="3"/>
  <c r="G30" i="3"/>
  <c r="H71" i="3"/>
  <c r="H65" i="3"/>
  <c r="H59" i="3"/>
  <c r="H53" i="3"/>
  <c r="H46" i="3"/>
  <c r="H40" i="3"/>
  <c r="H34" i="3"/>
  <c r="H28" i="3"/>
  <c r="I69" i="3"/>
  <c r="I63" i="3"/>
  <c r="I57" i="3"/>
  <c r="I51" i="3"/>
  <c r="I44" i="3"/>
  <c r="I38" i="3"/>
  <c r="I32" i="3"/>
  <c r="I26" i="3"/>
  <c r="J67" i="3"/>
  <c r="J61" i="3"/>
  <c r="J55" i="3"/>
  <c r="J49" i="3"/>
  <c r="J42" i="3"/>
  <c r="J36" i="3"/>
  <c r="J30" i="3"/>
  <c r="K46" i="3"/>
  <c r="K40" i="3"/>
  <c r="K34" i="3"/>
  <c r="K28" i="3"/>
  <c r="M69" i="3"/>
  <c r="M63" i="3"/>
  <c r="M57" i="3"/>
  <c r="M51" i="3"/>
  <c r="M44" i="3"/>
  <c r="N68" i="3"/>
  <c r="J48" i="3"/>
  <c r="AP71" i="3"/>
  <c r="AQ71" i="3"/>
  <c r="AR71" i="3"/>
  <c r="AS71" i="3"/>
  <c r="AK71" i="3" a="1"/>
  <c r="AK71" i="3" s="1"/>
  <c r="H71" i="4" s="1"/>
  <c r="AL71" i="3" a="1"/>
  <c r="AL71" i="3" s="1"/>
  <c r="I71" i="4" s="1"/>
  <c r="AG71" i="3" a="1"/>
  <c r="AG71" i="3" s="1"/>
  <c r="D71" i="4" s="1"/>
  <c r="AH71" i="3" a="1"/>
  <c r="AH71" i="3" s="1"/>
  <c r="E71" i="4" s="1"/>
  <c r="AI71" i="3" a="1"/>
  <c r="AI71" i="3" s="1"/>
  <c r="F71" i="4" s="1"/>
  <c r="Z71" i="3"/>
  <c r="S71" i="3"/>
  <c r="T71" i="3"/>
  <c r="U71" i="3"/>
  <c r="W71" i="3"/>
  <c r="X71" i="3"/>
  <c r="Y71" i="3"/>
  <c r="R71" i="3"/>
  <c r="AP65" i="3"/>
  <c r="AQ65" i="3"/>
  <c r="AR65" i="3"/>
  <c r="AS65" i="3"/>
  <c r="AK65" i="3" a="1"/>
  <c r="AK65" i="3" s="1"/>
  <c r="H65" i="4" s="1"/>
  <c r="AL65" i="3" a="1"/>
  <c r="AL65" i="3" s="1"/>
  <c r="I65" i="4" s="1"/>
  <c r="AG65" i="3" a="1"/>
  <c r="AG65" i="3" s="1"/>
  <c r="D65" i="4" s="1"/>
  <c r="AH65" i="3" a="1"/>
  <c r="AH65" i="3" s="1"/>
  <c r="E65" i="4" s="1"/>
  <c r="AI65" i="3" a="1"/>
  <c r="AI65" i="3" s="1"/>
  <c r="F65" i="4" s="1"/>
  <c r="Z65" i="3"/>
  <c r="S65" i="3"/>
  <c r="T65" i="3"/>
  <c r="U65" i="3"/>
  <c r="W65" i="3"/>
  <c r="N65" i="3"/>
  <c r="X65" i="3"/>
  <c r="O65" i="3"/>
  <c r="Y65" i="3"/>
  <c r="R65" i="3"/>
  <c r="P65" i="3"/>
  <c r="AP59" i="3"/>
  <c r="AQ59" i="3"/>
  <c r="AR59" i="3"/>
  <c r="AK59" i="3" a="1"/>
  <c r="AK59" i="3" s="1"/>
  <c r="H59" i="4" s="1"/>
  <c r="AS59" i="3"/>
  <c r="AL59" i="3" a="1"/>
  <c r="AL59" i="3" s="1"/>
  <c r="I59" i="4" s="1"/>
  <c r="AG59" i="3" a="1"/>
  <c r="AG59" i="3" s="1"/>
  <c r="D59" i="4" s="1"/>
  <c r="AH59" i="3" a="1"/>
  <c r="AH59" i="3" s="1"/>
  <c r="E59" i="4" s="1"/>
  <c r="AI59" i="3" a="1"/>
  <c r="AI59" i="3" s="1"/>
  <c r="F59" i="4" s="1"/>
  <c r="Z59" i="3"/>
  <c r="S59" i="3"/>
  <c r="T59" i="3"/>
  <c r="U59" i="3"/>
  <c r="W59" i="3"/>
  <c r="N59" i="3"/>
  <c r="X59" i="3"/>
  <c r="O59" i="3"/>
  <c r="Y59" i="3"/>
  <c r="R59" i="3"/>
  <c r="P59" i="3"/>
  <c r="AP53" i="3"/>
  <c r="AQ53" i="3"/>
  <c r="AR53" i="3"/>
  <c r="AK53" i="3" a="1"/>
  <c r="AK53" i="3" s="1"/>
  <c r="H53" i="4" s="1"/>
  <c r="AS53" i="3"/>
  <c r="AL53" i="3" a="1"/>
  <c r="AL53" i="3" s="1"/>
  <c r="I53" i="4" s="1"/>
  <c r="AG53" i="3" a="1"/>
  <c r="AG53" i="3" s="1"/>
  <c r="D53" i="4" s="1"/>
  <c r="W53" i="3"/>
  <c r="AH53" i="3" a="1"/>
  <c r="AH53" i="3" s="1"/>
  <c r="E53" i="4" s="1"/>
  <c r="X53" i="3"/>
  <c r="AI53" i="3" a="1"/>
  <c r="AI53" i="3" s="1"/>
  <c r="F53" i="4" s="1"/>
  <c r="Z53" i="3"/>
  <c r="S53" i="3"/>
  <c r="T53" i="3"/>
  <c r="Y53" i="3"/>
  <c r="U53" i="3"/>
  <c r="N53" i="3"/>
  <c r="O53" i="3"/>
  <c r="R53" i="3"/>
  <c r="P53" i="3"/>
  <c r="AR41" i="3"/>
  <c r="AS41" i="3"/>
  <c r="AP41" i="3"/>
  <c r="W41" i="3"/>
  <c r="X41" i="3"/>
  <c r="Z41" i="3"/>
  <c r="U41" i="3"/>
  <c r="Y41" i="3"/>
  <c r="R41" i="3"/>
  <c r="S41" i="3"/>
  <c r="T41" i="3"/>
  <c r="AR35" i="3"/>
  <c r="AS35" i="3"/>
  <c r="AP35" i="3"/>
  <c r="W35" i="3"/>
  <c r="X35" i="3"/>
  <c r="Z35" i="3"/>
  <c r="Y35" i="3"/>
  <c r="U35" i="3"/>
  <c r="R35" i="3"/>
  <c r="S35" i="3"/>
  <c r="T35" i="3"/>
  <c r="AR29" i="3"/>
  <c r="AS29" i="3"/>
  <c r="AP29" i="3"/>
  <c r="W29" i="3"/>
  <c r="X29" i="3"/>
  <c r="Z29" i="3"/>
  <c r="U29" i="3"/>
  <c r="R29" i="3"/>
  <c r="Y29" i="3"/>
  <c r="S29" i="3"/>
  <c r="T29" i="3"/>
  <c r="AQ23" i="3"/>
  <c r="AR23" i="3"/>
  <c r="AS23" i="3"/>
  <c r="W23" i="3"/>
  <c r="X23" i="3"/>
  <c r="Y23" i="3"/>
  <c r="Z23" i="3"/>
  <c r="U23" i="3"/>
  <c r="R23" i="3"/>
  <c r="N23" i="3"/>
  <c r="S23" i="3"/>
  <c r="O23" i="3"/>
  <c r="T23" i="3"/>
  <c r="P23" i="3"/>
  <c r="AS17" i="3"/>
  <c r="AQ17" i="3"/>
  <c r="W17" i="3"/>
  <c r="X17" i="3"/>
  <c r="AR17" i="3"/>
  <c r="Y17" i="3"/>
  <c r="Z17" i="3"/>
  <c r="U17" i="3"/>
  <c r="R17" i="3"/>
  <c r="N17" i="3"/>
  <c r="S17" i="3"/>
  <c r="O17" i="3"/>
  <c r="T17" i="3"/>
  <c r="P17" i="3"/>
  <c r="AR11" i="3"/>
  <c r="AS11" i="3"/>
  <c r="W11" i="3"/>
  <c r="X11" i="3"/>
  <c r="Y11" i="3"/>
  <c r="Z11" i="3"/>
  <c r="AQ11" i="3"/>
  <c r="U11" i="3"/>
  <c r="R11" i="3"/>
  <c r="N11" i="3"/>
  <c r="S11" i="3"/>
  <c r="O11" i="3"/>
  <c r="T11" i="3"/>
  <c r="P11" i="3"/>
  <c r="AR5" i="3"/>
  <c r="AS5" i="3"/>
  <c r="AQ5" i="3"/>
  <c r="W5" i="3"/>
  <c r="X5" i="3"/>
  <c r="Y5" i="3"/>
  <c r="Z5" i="3"/>
  <c r="U5" i="3"/>
  <c r="R5" i="3"/>
  <c r="N5" i="3"/>
  <c r="S5" i="3"/>
  <c r="O5" i="3"/>
  <c r="T5" i="3"/>
  <c r="P5" i="3"/>
  <c r="G71" i="3"/>
  <c r="G65" i="3"/>
  <c r="G59" i="3"/>
  <c r="G53" i="3"/>
  <c r="G46" i="3"/>
  <c r="G40" i="3"/>
  <c r="G34" i="3"/>
  <c r="G28" i="3"/>
  <c r="H69" i="3"/>
  <c r="H63" i="3"/>
  <c r="H57" i="3"/>
  <c r="H51" i="3"/>
  <c r="H44" i="3"/>
  <c r="H38" i="3"/>
  <c r="H32" i="3"/>
  <c r="H26" i="3"/>
  <c r="I67" i="3"/>
  <c r="I61" i="3"/>
  <c r="I55" i="3"/>
  <c r="I49" i="3"/>
  <c r="I42" i="3"/>
  <c r="I36" i="3"/>
  <c r="I30" i="3"/>
  <c r="J71" i="3"/>
  <c r="J65" i="3"/>
  <c r="J59" i="3"/>
  <c r="J53" i="3"/>
  <c r="K69" i="3"/>
  <c r="K44" i="3"/>
  <c r="K38" i="3"/>
  <c r="K32" i="3"/>
  <c r="K26" i="3"/>
  <c r="M67" i="3"/>
  <c r="M61" i="3"/>
  <c r="M55" i="3"/>
  <c r="M49" i="3"/>
  <c r="M19" i="3"/>
  <c r="M13" i="3"/>
  <c r="M7" i="3"/>
  <c r="O71" i="3"/>
  <c r="O69" i="3"/>
  <c r="N67" i="3"/>
  <c r="AQ66" i="3"/>
  <c r="AR66" i="3"/>
  <c r="AS66" i="3"/>
  <c r="AH66" i="3" a="1"/>
  <c r="AH66" i="3" s="1"/>
  <c r="E66" i="4" s="1"/>
  <c r="AI66" i="3" a="1"/>
  <c r="AI66" i="3" s="1"/>
  <c r="F66" i="4" s="1"/>
  <c r="AK66" i="3" a="1"/>
  <c r="AK66" i="3" s="1"/>
  <c r="H66" i="4" s="1"/>
  <c r="AP66" i="3"/>
  <c r="AL66" i="3" a="1"/>
  <c r="AL66" i="3" s="1"/>
  <c r="I66" i="4" s="1"/>
  <c r="AG66" i="3" a="1"/>
  <c r="AG66" i="3" s="1"/>
  <c r="D66" i="4" s="1"/>
  <c r="U66" i="3"/>
  <c r="N66" i="3"/>
  <c r="W66" i="3"/>
  <c r="O66" i="3"/>
  <c r="X66" i="3"/>
  <c r="P66" i="3"/>
  <c r="Y66" i="3"/>
  <c r="R66" i="3"/>
  <c r="Z66" i="3"/>
  <c r="S66" i="3"/>
  <c r="T66" i="3"/>
  <c r="AQ54" i="3"/>
  <c r="AL54" i="3" a="1"/>
  <c r="AL54" i="3" s="1"/>
  <c r="I54" i="4" s="1"/>
  <c r="AR54" i="3"/>
  <c r="AS54" i="3"/>
  <c r="AH54" i="3" a="1"/>
  <c r="AH54" i="3" s="1"/>
  <c r="E54" i="4" s="1"/>
  <c r="X54" i="3"/>
  <c r="AP54" i="3"/>
  <c r="AI54" i="3" a="1"/>
  <c r="AI54" i="3" s="1"/>
  <c r="F54" i="4" s="1"/>
  <c r="Z54" i="3"/>
  <c r="AK54" i="3" a="1"/>
  <c r="AK54" i="3" s="1"/>
  <c r="H54" i="4" s="1"/>
  <c r="AG54" i="3" a="1"/>
  <c r="AG54" i="3" s="1"/>
  <c r="D54" i="4" s="1"/>
  <c r="U54" i="3"/>
  <c r="N54" i="3"/>
  <c r="O54" i="3"/>
  <c r="P54" i="3"/>
  <c r="W54" i="3"/>
  <c r="R54" i="3"/>
  <c r="Y54" i="3"/>
  <c r="S54" i="3"/>
  <c r="T54" i="3"/>
  <c r="AP42" i="3"/>
  <c r="AQ42" i="3"/>
  <c r="AS42" i="3"/>
  <c r="X42" i="3"/>
  <c r="Y42" i="3"/>
  <c r="Z42" i="3"/>
  <c r="W42" i="3"/>
  <c r="N42" i="3"/>
  <c r="O42" i="3"/>
  <c r="P42" i="3"/>
  <c r="AQ24" i="3"/>
  <c r="AR24" i="3"/>
  <c r="X24" i="3"/>
  <c r="AS24" i="3"/>
  <c r="Y24" i="3"/>
  <c r="Z24" i="3"/>
  <c r="W24" i="3"/>
  <c r="N24" i="3"/>
  <c r="R24" i="3"/>
  <c r="O24" i="3"/>
  <c r="S24" i="3"/>
  <c r="P24" i="3"/>
  <c r="T24" i="3"/>
  <c r="U24" i="3"/>
  <c r="J66" i="3"/>
  <c r="AS70" i="3"/>
  <c r="AP70" i="3"/>
  <c r="AQ70" i="3"/>
  <c r="AR70" i="3"/>
  <c r="AG70" i="3" a="1"/>
  <c r="AG70" i="3" s="1"/>
  <c r="D70" i="4" s="1"/>
  <c r="AK70" i="3" a="1"/>
  <c r="AK70" i="3" s="1"/>
  <c r="H70" i="4" s="1"/>
  <c r="AH70" i="3" a="1"/>
  <c r="AH70" i="3" s="1"/>
  <c r="E70" i="4" s="1"/>
  <c r="AL70" i="3" a="1"/>
  <c r="AL70" i="3" s="1"/>
  <c r="I70" i="4" s="1"/>
  <c r="AI70" i="3" a="1"/>
  <c r="AI70" i="3" s="1"/>
  <c r="F70" i="4" s="1"/>
  <c r="X70" i="3"/>
  <c r="Y70" i="3"/>
  <c r="R70" i="3"/>
  <c r="Z70" i="3"/>
  <c r="S70" i="3"/>
  <c r="T70" i="3"/>
  <c r="U70" i="3"/>
  <c r="W70" i="3"/>
  <c r="AS64" i="3"/>
  <c r="AP64" i="3"/>
  <c r="AQ64" i="3"/>
  <c r="AR64" i="3"/>
  <c r="AG64" i="3" a="1"/>
  <c r="AG64" i="3" s="1"/>
  <c r="D64" i="4" s="1"/>
  <c r="AK64" i="3" a="1"/>
  <c r="AK64" i="3" s="1"/>
  <c r="H64" i="4" s="1"/>
  <c r="AH64" i="3" a="1"/>
  <c r="AH64" i="3" s="1"/>
  <c r="E64" i="4" s="1"/>
  <c r="AL64" i="3" a="1"/>
  <c r="AL64" i="3" s="1"/>
  <c r="I64" i="4" s="1"/>
  <c r="AI64" i="3" a="1"/>
  <c r="AI64" i="3" s="1"/>
  <c r="F64" i="4" s="1"/>
  <c r="X64" i="3"/>
  <c r="N64" i="3"/>
  <c r="Y64" i="3"/>
  <c r="R64" i="3"/>
  <c r="O64" i="3"/>
  <c r="Z64" i="3"/>
  <c r="S64" i="3"/>
  <c r="P64" i="3"/>
  <c r="T64" i="3"/>
  <c r="U64" i="3"/>
  <c r="W64" i="3"/>
  <c r="AS58" i="3"/>
  <c r="AK58" i="3" a="1"/>
  <c r="AK58" i="3" s="1"/>
  <c r="H58" i="4" s="1"/>
  <c r="AL58" i="3" a="1"/>
  <c r="AL58" i="3" s="1"/>
  <c r="I58" i="4" s="1"/>
  <c r="AP58" i="3"/>
  <c r="AQ58" i="3"/>
  <c r="AG58" i="3" a="1"/>
  <c r="AG58" i="3" s="1"/>
  <c r="D58" i="4" s="1"/>
  <c r="AR58" i="3"/>
  <c r="AH58" i="3" a="1"/>
  <c r="AH58" i="3" s="1"/>
  <c r="E58" i="4" s="1"/>
  <c r="AI58" i="3" a="1"/>
  <c r="AI58" i="3" s="1"/>
  <c r="F58" i="4" s="1"/>
  <c r="X58" i="3"/>
  <c r="N58" i="3"/>
  <c r="Y58" i="3"/>
  <c r="R58" i="3"/>
  <c r="O58" i="3"/>
  <c r="Z58" i="3"/>
  <c r="S58" i="3"/>
  <c r="P58" i="3"/>
  <c r="T58" i="3"/>
  <c r="U58" i="3"/>
  <c r="W58" i="3"/>
  <c r="AS52" i="3"/>
  <c r="AK52" i="3" a="1"/>
  <c r="AK52" i="3" s="1"/>
  <c r="H52" i="4" s="1"/>
  <c r="AL52" i="3" a="1"/>
  <c r="AL52" i="3" s="1"/>
  <c r="I52" i="4" s="1"/>
  <c r="AP52" i="3"/>
  <c r="AQ52" i="3"/>
  <c r="AR52" i="3"/>
  <c r="Z52" i="3"/>
  <c r="AG52" i="3" a="1"/>
  <c r="AG52" i="3" s="1"/>
  <c r="D52" i="4" s="1"/>
  <c r="AH52" i="3" a="1"/>
  <c r="AH52" i="3" s="1"/>
  <c r="E52" i="4" s="1"/>
  <c r="X52" i="3"/>
  <c r="AI52" i="3" a="1"/>
  <c r="AI52" i="3" s="1"/>
  <c r="F52" i="4" s="1"/>
  <c r="W52" i="3"/>
  <c r="N52" i="3"/>
  <c r="Y52" i="3"/>
  <c r="R52" i="3"/>
  <c r="O52" i="3"/>
  <c r="S52" i="3"/>
  <c r="P52" i="3"/>
  <c r="T52" i="3"/>
  <c r="U52" i="3"/>
  <c r="AP46" i="3"/>
  <c r="AQ46" i="3"/>
  <c r="AR46" i="3"/>
  <c r="S46" i="3"/>
  <c r="T46" i="3"/>
  <c r="U46" i="3"/>
  <c r="N46" i="3"/>
  <c r="O46" i="3"/>
  <c r="R46" i="3"/>
  <c r="P46" i="3"/>
  <c r="AP40" i="3"/>
  <c r="AR40" i="3"/>
  <c r="AS40" i="3"/>
  <c r="Z40" i="3"/>
  <c r="X40" i="3"/>
  <c r="W40" i="3"/>
  <c r="S40" i="3"/>
  <c r="Y40" i="3"/>
  <c r="T40" i="3"/>
  <c r="U40" i="3"/>
  <c r="R40" i="3"/>
  <c r="AP34" i="3"/>
  <c r="AR34" i="3"/>
  <c r="AS34" i="3"/>
  <c r="Z34" i="3"/>
  <c r="X34" i="3"/>
  <c r="S34" i="3"/>
  <c r="T34" i="3"/>
  <c r="U34" i="3"/>
  <c r="W34" i="3"/>
  <c r="Y34" i="3"/>
  <c r="R34" i="3"/>
  <c r="AP28" i="3"/>
  <c r="AR28" i="3"/>
  <c r="AS28" i="3"/>
  <c r="Z28" i="3"/>
  <c r="W28" i="3"/>
  <c r="X28" i="3"/>
  <c r="S28" i="3"/>
  <c r="T28" i="3"/>
  <c r="U28" i="3"/>
  <c r="Y28" i="3"/>
  <c r="R28" i="3"/>
  <c r="AQ22" i="3"/>
  <c r="AR22" i="3"/>
  <c r="AS22" i="3"/>
  <c r="Z22" i="3"/>
  <c r="W22" i="3"/>
  <c r="X22" i="3"/>
  <c r="S22" i="3"/>
  <c r="N22" i="3"/>
  <c r="T22" i="3"/>
  <c r="O22" i="3"/>
  <c r="U22" i="3"/>
  <c r="P22" i="3"/>
  <c r="Y22" i="3"/>
  <c r="R22" i="3"/>
  <c r="AQ16" i="3"/>
  <c r="AR16" i="3"/>
  <c r="AS16" i="3"/>
  <c r="Z16" i="3"/>
  <c r="W16" i="3"/>
  <c r="X16" i="3"/>
  <c r="Y16" i="3"/>
  <c r="S16" i="3"/>
  <c r="N16" i="3"/>
  <c r="T16" i="3"/>
  <c r="O16" i="3"/>
  <c r="U16" i="3"/>
  <c r="P16" i="3"/>
  <c r="R16" i="3"/>
  <c r="AQ10" i="3"/>
  <c r="AR10" i="3"/>
  <c r="AS10" i="3"/>
  <c r="Z10" i="3"/>
  <c r="W10" i="3"/>
  <c r="X10" i="3"/>
  <c r="Y10" i="3"/>
  <c r="S10" i="3"/>
  <c r="N10" i="3"/>
  <c r="T10" i="3"/>
  <c r="O10" i="3"/>
  <c r="U10" i="3"/>
  <c r="P10" i="3"/>
  <c r="R10" i="3"/>
  <c r="AQ4" i="3"/>
  <c r="AR4" i="3"/>
  <c r="AS4" i="3"/>
  <c r="Z4" i="3"/>
  <c r="W4" i="3"/>
  <c r="X4" i="3"/>
  <c r="Y4" i="3"/>
  <c r="S4" i="3"/>
  <c r="N4" i="3"/>
  <c r="T4" i="3"/>
  <c r="O4" i="3"/>
  <c r="U4" i="3"/>
  <c r="P4" i="3"/>
  <c r="R4" i="3"/>
  <c r="G70" i="3"/>
  <c r="G64" i="3"/>
  <c r="G58" i="3"/>
  <c r="G52" i="3"/>
  <c r="G45" i="3"/>
  <c r="G39" i="3"/>
  <c r="G33" i="3"/>
  <c r="G27" i="3"/>
  <c r="H68" i="3"/>
  <c r="H62" i="3"/>
  <c r="H56" i="3"/>
  <c r="H50" i="3"/>
  <c r="H43" i="3"/>
  <c r="H37" i="3"/>
  <c r="H31" i="3"/>
  <c r="H25" i="3"/>
  <c r="I66" i="3"/>
  <c r="I60" i="3"/>
  <c r="I54" i="3"/>
  <c r="I48" i="3"/>
  <c r="I41" i="3"/>
  <c r="I35" i="3"/>
  <c r="I29" i="3"/>
  <c r="J70" i="3"/>
  <c r="J64" i="3"/>
  <c r="J58" i="3"/>
  <c r="J52" i="3"/>
  <c r="K68" i="3"/>
  <c r="K43" i="3"/>
  <c r="K37" i="3"/>
  <c r="K31" i="3"/>
  <c r="K25" i="3"/>
  <c r="M66" i="3"/>
  <c r="M60" i="3"/>
  <c r="M54" i="3"/>
  <c r="M24" i="3"/>
  <c r="N71" i="3"/>
  <c r="G60" i="3"/>
  <c r="AQ69" i="3"/>
  <c r="AR69" i="3"/>
  <c r="AS69" i="3"/>
  <c r="AH69" i="3" a="1"/>
  <c r="AH69" i="3" s="1"/>
  <c r="E69" i="4" s="1"/>
  <c r="AI69" i="3" a="1"/>
  <c r="AI69" i="3" s="1"/>
  <c r="F69" i="4" s="1"/>
  <c r="AK69" i="3" a="1"/>
  <c r="AK69" i="3" s="1"/>
  <c r="H69" i="4" s="1"/>
  <c r="AL69" i="3" a="1"/>
  <c r="AL69" i="3" s="1"/>
  <c r="I69" i="4" s="1"/>
  <c r="AP69" i="3"/>
  <c r="AG69" i="3" a="1"/>
  <c r="AG69" i="3" s="1"/>
  <c r="D69" i="4" s="1"/>
  <c r="U69" i="3"/>
  <c r="W69" i="3"/>
  <c r="X69" i="3"/>
  <c r="Y69" i="3"/>
  <c r="R69" i="3"/>
  <c r="Z69" i="3"/>
  <c r="S69" i="3"/>
  <c r="T69" i="3"/>
  <c r="AQ63" i="3"/>
  <c r="AR63" i="3"/>
  <c r="AS63" i="3"/>
  <c r="AH63" i="3" a="1"/>
  <c r="AH63" i="3" s="1"/>
  <c r="E63" i="4" s="1"/>
  <c r="AP63" i="3"/>
  <c r="AI63" i="3" a="1"/>
  <c r="AI63" i="3" s="1"/>
  <c r="F63" i="4" s="1"/>
  <c r="AK63" i="3" a="1"/>
  <c r="AK63" i="3" s="1"/>
  <c r="H63" i="4" s="1"/>
  <c r="AL63" i="3" a="1"/>
  <c r="AL63" i="3" s="1"/>
  <c r="I63" i="4" s="1"/>
  <c r="AG63" i="3" a="1"/>
  <c r="AG63" i="3" s="1"/>
  <c r="D63" i="4" s="1"/>
  <c r="U63" i="3"/>
  <c r="W63" i="3"/>
  <c r="X63" i="3"/>
  <c r="Y63" i="3"/>
  <c r="R63" i="3"/>
  <c r="N63" i="3"/>
  <c r="Z63" i="3"/>
  <c r="S63" i="3"/>
  <c r="O63" i="3"/>
  <c r="T63" i="3"/>
  <c r="P63" i="3"/>
  <c r="AQ57" i="3"/>
  <c r="AL57" i="3" a="1"/>
  <c r="AL57" i="3" s="1"/>
  <c r="I57" i="4" s="1"/>
  <c r="AR57" i="3"/>
  <c r="AS57" i="3"/>
  <c r="AH57" i="3" a="1"/>
  <c r="AH57" i="3" s="1"/>
  <c r="E57" i="4" s="1"/>
  <c r="AI57" i="3" a="1"/>
  <c r="AI57" i="3" s="1"/>
  <c r="F57" i="4" s="1"/>
  <c r="AP57" i="3"/>
  <c r="AK57" i="3" a="1"/>
  <c r="AK57" i="3" s="1"/>
  <c r="H57" i="4" s="1"/>
  <c r="AG57" i="3" a="1"/>
  <c r="AG57" i="3" s="1"/>
  <c r="D57" i="4" s="1"/>
  <c r="U57" i="3"/>
  <c r="W57" i="3"/>
  <c r="X57" i="3"/>
  <c r="Y57" i="3"/>
  <c r="R57" i="3"/>
  <c r="N57" i="3"/>
  <c r="Z57" i="3"/>
  <c r="S57" i="3"/>
  <c r="O57" i="3"/>
  <c r="T57" i="3"/>
  <c r="P57" i="3"/>
  <c r="AQ51" i="3"/>
  <c r="AL51" i="3" a="1"/>
  <c r="AL51" i="3" s="1"/>
  <c r="I51" i="4" s="1"/>
  <c r="AR51" i="3"/>
  <c r="AS51" i="3"/>
  <c r="AH51" i="3" a="1"/>
  <c r="AH51" i="3" s="1"/>
  <c r="E51" i="4" s="1"/>
  <c r="X51" i="3"/>
  <c r="AI51" i="3" a="1"/>
  <c r="AI51" i="3" s="1"/>
  <c r="F51" i="4" s="1"/>
  <c r="Y51" i="3"/>
  <c r="AK51" i="3" a="1"/>
  <c r="AK51" i="3" s="1"/>
  <c r="H51" i="4" s="1"/>
  <c r="Z51" i="3"/>
  <c r="AP51" i="3"/>
  <c r="AG51" i="3" a="1"/>
  <c r="AG51" i="3" s="1"/>
  <c r="D51" i="4" s="1"/>
  <c r="U51" i="3"/>
  <c r="R51" i="3"/>
  <c r="N51" i="3"/>
  <c r="S51" i="3"/>
  <c r="O51" i="3"/>
  <c r="W51" i="3"/>
  <c r="T51" i="3"/>
  <c r="P51" i="3"/>
  <c r="AQ45" i="3"/>
  <c r="AR45" i="3"/>
  <c r="AP45" i="3"/>
  <c r="N45" i="3"/>
  <c r="R45" i="3"/>
  <c r="O45" i="3"/>
  <c r="S45" i="3"/>
  <c r="P45" i="3"/>
  <c r="T45" i="3"/>
  <c r="U45" i="3"/>
  <c r="AP39" i="3"/>
  <c r="AR39" i="3"/>
  <c r="X39" i="3"/>
  <c r="Y39" i="3"/>
  <c r="Z39" i="3"/>
  <c r="AS39" i="3"/>
  <c r="R39" i="3"/>
  <c r="S39" i="3"/>
  <c r="T39" i="3"/>
  <c r="U39" i="3"/>
  <c r="W39" i="3"/>
  <c r="AP33" i="3"/>
  <c r="AR33" i="3"/>
  <c r="X33" i="3"/>
  <c r="AS33" i="3"/>
  <c r="Y33" i="3"/>
  <c r="Z33" i="3"/>
  <c r="R33" i="3"/>
  <c r="S33" i="3"/>
  <c r="W33" i="3"/>
  <c r="T33" i="3"/>
  <c r="U33" i="3"/>
  <c r="AP27" i="3"/>
  <c r="AR27" i="3"/>
  <c r="X27" i="3"/>
  <c r="Y27" i="3"/>
  <c r="Z27" i="3"/>
  <c r="AS27" i="3"/>
  <c r="R27" i="3"/>
  <c r="W27" i="3"/>
  <c r="S27" i="3"/>
  <c r="T27" i="3"/>
  <c r="U27" i="3"/>
  <c r="AR21" i="3"/>
  <c r="AS21" i="3"/>
  <c r="X21" i="3"/>
  <c r="Y21" i="3"/>
  <c r="Z21" i="3"/>
  <c r="AQ21" i="3"/>
  <c r="R21" i="3"/>
  <c r="S21" i="3"/>
  <c r="T21" i="3"/>
  <c r="N21" i="3"/>
  <c r="W21" i="3"/>
  <c r="U21" i="3"/>
  <c r="O21" i="3"/>
  <c r="P21" i="3"/>
  <c r="AQ15" i="3"/>
  <c r="AR15" i="3"/>
  <c r="X15" i="3"/>
  <c r="Y15" i="3"/>
  <c r="AS15" i="3"/>
  <c r="Z15" i="3"/>
  <c r="W15" i="3"/>
  <c r="R15" i="3"/>
  <c r="S15" i="3"/>
  <c r="T15" i="3"/>
  <c r="N15" i="3"/>
  <c r="U15" i="3"/>
  <c r="O15" i="3"/>
  <c r="P15" i="3"/>
  <c r="AQ9" i="3"/>
  <c r="AR9" i="3"/>
  <c r="X9" i="3"/>
  <c r="Y9" i="3"/>
  <c r="Z9" i="3"/>
  <c r="AS9" i="3"/>
  <c r="W9" i="3"/>
  <c r="R9" i="3"/>
  <c r="S9" i="3"/>
  <c r="T9" i="3"/>
  <c r="N9" i="3"/>
  <c r="U9" i="3"/>
  <c r="O9" i="3"/>
  <c r="P9" i="3"/>
  <c r="AS3" i="3"/>
  <c r="AQ3" i="3"/>
  <c r="AR3" i="3"/>
  <c r="X3" i="3"/>
  <c r="Y3" i="3"/>
  <c r="Z3" i="3"/>
  <c r="W3" i="3"/>
  <c r="R3" i="3"/>
  <c r="S3" i="3"/>
  <c r="T3" i="3"/>
  <c r="N3" i="3"/>
  <c r="U3" i="3"/>
  <c r="O3" i="3"/>
  <c r="P3" i="3"/>
  <c r="G69" i="3"/>
  <c r="G63" i="3"/>
  <c r="G57" i="3"/>
  <c r="G51" i="3"/>
  <c r="G44" i="3"/>
  <c r="G38" i="3"/>
  <c r="G32" i="3"/>
  <c r="G26" i="3"/>
  <c r="H67" i="3"/>
  <c r="H61" i="3"/>
  <c r="H55" i="3"/>
  <c r="H49" i="3"/>
  <c r="H42" i="3"/>
  <c r="H36" i="3"/>
  <c r="H30" i="3"/>
  <c r="I71" i="3"/>
  <c r="I65" i="3"/>
  <c r="I59" i="3"/>
  <c r="I53" i="3"/>
  <c r="I46" i="3"/>
  <c r="I40" i="3"/>
  <c r="I34" i="3"/>
  <c r="I28" i="3"/>
  <c r="J69" i="3"/>
  <c r="J63" i="3"/>
  <c r="J57" i="3"/>
  <c r="J51" i="3"/>
  <c r="K67" i="3"/>
  <c r="K61" i="3"/>
  <c r="K55" i="3"/>
  <c r="K49" i="3"/>
  <c r="K42" i="3"/>
  <c r="M71" i="3"/>
  <c r="M65" i="3"/>
  <c r="M59" i="3"/>
  <c r="M53" i="3"/>
  <c r="M46" i="3"/>
  <c r="M23" i="3"/>
  <c r="M17" i="3"/>
  <c r="M11" i="3"/>
  <c r="M5" i="3"/>
  <c r="P70" i="3"/>
  <c r="AQ60" i="3"/>
  <c r="AL60" i="3" a="1"/>
  <c r="AL60" i="3" s="1"/>
  <c r="I60" i="4" s="1"/>
  <c r="AR60" i="3"/>
  <c r="AS60" i="3"/>
  <c r="AH60" i="3" a="1"/>
  <c r="AH60" i="3" s="1"/>
  <c r="E60" i="4" s="1"/>
  <c r="AI60" i="3" a="1"/>
  <c r="AI60" i="3" s="1"/>
  <c r="F60" i="4" s="1"/>
  <c r="AP60" i="3"/>
  <c r="AK60" i="3" a="1"/>
  <c r="AK60" i="3" s="1"/>
  <c r="H60" i="4" s="1"/>
  <c r="AG60" i="3" a="1"/>
  <c r="AG60" i="3" s="1"/>
  <c r="D60" i="4" s="1"/>
  <c r="U60" i="3"/>
  <c r="N60" i="3"/>
  <c r="W60" i="3"/>
  <c r="O60" i="3"/>
  <c r="X60" i="3"/>
  <c r="P60" i="3"/>
  <c r="Y60" i="3"/>
  <c r="R60" i="3"/>
  <c r="Z60" i="3"/>
  <c r="S60" i="3"/>
  <c r="T60" i="3"/>
  <c r="AQ48" i="3"/>
  <c r="AL48" i="3" a="1"/>
  <c r="AL48" i="3" s="1"/>
  <c r="I48" i="4" s="1"/>
  <c r="AR48" i="3"/>
  <c r="AS48" i="3"/>
  <c r="AH48" i="3" a="1"/>
  <c r="AH48" i="3" s="1"/>
  <c r="E48" i="4" s="1"/>
  <c r="X48" i="3"/>
  <c r="AK48" i="3" a="1"/>
  <c r="AK48" i="3" s="1"/>
  <c r="H48" i="4" s="1"/>
  <c r="AI48" i="3" a="1"/>
  <c r="AI48" i="3" s="1"/>
  <c r="F48" i="4" s="1"/>
  <c r="Y48" i="3"/>
  <c r="Z48" i="3"/>
  <c r="AP48" i="3"/>
  <c r="AG48" i="3" a="1"/>
  <c r="AG48" i="3" s="1"/>
  <c r="D48" i="4" s="1"/>
  <c r="U48" i="3"/>
  <c r="N48" i="3"/>
  <c r="W48" i="3"/>
  <c r="O48" i="3"/>
  <c r="P48" i="3"/>
  <c r="R48" i="3"/>
  <c r="S48" i="3"/>
  <c r="T48" i="3"/>
  <c r="AP36" i="3"/>
  <c r="AR36" i="3"/>
  <c r="X36" i="3"/>
  <c r="Y36" i="3"/>
  <c r="Z36" i="3"/>
  <c r="AS36" i="3"/>
  <c r="W36" i="3"/>
  <c r="R36" i="3"/>
  <c r="S36" i="3"/>
  <c r="T36" i="3"/>
  <c r="U36" i="3"/>
  <c r="AP30" i="3"/>
  <c r="AR30" i="3"/>
  <c r="X30" i="3"/>
  <c r="Y30" i="3"/>
  <c r="Z30" i="3"/>
  <c r="AS30" i="3"/>
  <c r="R30" i="3"/>
  <c r="S30" i="3"/>
  <c r="T30" i="3"/>
  <c r="U30" i="3"/>
  <c r="W30" i="3"/>
  <c r="AQ18" i="3"/>
  <c r="AR18" i="3"/>
  <c r="AS18" i="3"/>
  <c r="X18" i="3"/>
  <c r="Y18" i="3"/>
  <c r="Z18" i="3"/>
  <c r="W18" i="3"/>
  <c r="N18" i="3"/>
  <c r="R18" i="3"/>
  <c r="O18" i="3"/>
  <c r="S18" i="3"/>
  <c r="P18" i="3"/>
  <c r="T18" i="3"/>
  <c r="U18" i="3"/>
  <c r="AQ12" i="3"/>
  <c r="AR12" i="3"/>
  <c r="AS12" i="3"/>
  <c r="X12" i="3"/>
  <c r="Y12" i="3"/>
  <c r="Z12" i="3"/>
  <c r="W12" i="3"/>
  <c r="N12" i="3"/>
  <c r="R12" i="3"/>
  <c r="O12" i="3"/>
  <c r="S12" i="3"/>
  <c r="P12" i="3"/>
  <c r="T12" i="3"/>
  <c r="U12" i="3"/>
  <c r="AR6" i="3"/>
  <c r="X6" i="3"/>
  <c r="Y6" i="3"/>
  <c r="AS6" i="3"/>
  <c r="Z6" i="3"/>
  <c r="W6" i="3"/>
  <c r="R6" i="3"/>
  <c r="S6" i="3"/>
  <c r="T6" i="3"/>
  <c r="U6" i="3"/>
  <c r="G48" i="3"/>
  <c r="J54" i="3"/>
  <c r="AP68" i="3"/>
  <c r="AQ68" i="3"/>
  <c r="AR68" i="3"/>
  <c r="AS68" i="3"/>
  <c r="AK68" i="3" a="1"/>
  <c r="AK68" i="3" s="1"/>
  <c r="H68" i="4" s="1"/>
  <c r="AL68" i="3" a="1"/>
  <c r="AL68" i="3" s="1"/>
  <c r="I68" i="4" s="1"/>
  <c r="AG68" i="3" a="1"/>
  <c r="AG68" i="3" s="1"/>
  <c r="D68" i="4" s="1"/>
  <c r="AH68" i="3" a="1"/>
  <c r="AH68" i="3" s="1"/>
  <c r="E68" i="4" s="1"/>
  <c r="AI68" i="3" a="1"/>
  <c r="AI68" i="3" s="1"/>
  <c r="F68" i="4" s="1"/>
  <c r="Z68" i="3"/>
  <c r="S68" i="3"/>
  <c r="T68" i="3"/>
  <c r="U68" i="3"/>
  <c r="W68" i="3"/>
  <c r="X68" i="3"/>
  <c r="Y68" i="3"/>
  <c r="R68" i="3"/>
  <c r="AP62" i="3"/>
  <c r="AQ62" i="3"/>
  <c r="AR62" i="3"/>
  <c r="AS62" i="3"/>
  <c r="AL62" i="3" a="1"/>
  <c r="AL62" i="3" s="1"/>
  <c r="I62" i="4" s="1"/>
  <c r="AK62" i="3" a="1"/>
  <c r="AK62" i="3" s="1"/>
  <c r="H62" i="4" s="1"/>
  <c r="AG62" i="3" a="1"/>
  <c r="AG62" i="3" s="1"/>
  <c r="D62" i="4" s="1"/>
  <c r="AH62" i="3" a="1"/>
  <c r="AH62" i="3" s="1"/>
  <c r="E62" i="4" s="1"/>
  <c r="AI62" i="3" a="1"/>
  <c r="AI62" i="3" s="1"/>
  <c r="F62" i="4" s="1"/>
  <c r="Z62" i="3"/>
  <c r="S62" i="3"/>
  <c r="N62" i="3"/>
  <c r="T62" i="3"/>
  <c r="O62" i="3"/>
  <c r="U62" i="3"/>
  <c r="P62" i="3"/>
  <c r="W62" i="3"/>
  <c r="X62" i="3"/>
  <c r="Y62" i="3"/>
  <c r="R62" i="3"/>
  <c r="AP56" i="3"/>
  <c r="AQ56" i="3"/>
  <c r="AR56" i="3"/>
  <c r="AK56" i="3" a="1"/>
  <c r="AK56" i="3" s="1"/>
  <c r="H56" i="4" s="1"/>
  <c r="AS56" i="3"/>
  <c r="AL56" i="3" a="1"/>
  <c r="AL56" i="3" s="1"/>
  <c r="I56" i="4" s="1"/>
  <c r="AG56" i="3" a="1"/>
  <c r="AG56" i="3" s="1"/>
  <c r="D56" i="4" s="1"/>
  <c r="AH56" i="3" a="1"/>
  <c r="AH56" i="3" s="1"/>
  <c r="E56" i="4" s="1"/>
  <c r="AI56" i="3" a="1"/>
  <c r="AI56" i="3" s="1"/>
  <c r="F56" i="4" s="1"/>
  <c r="Z56" i="3"/>
  <c r="S56" i="3"/>
  <c r="N56" i="3"/>
  <c r="T56" i="3"/>
  <c r="O56" i="3"/>
  <c r="U56" i="3"/>
  <c r="P56" i="3"/>
  <c r="W56" i="3"/>
  <c r="X56" i="3"/>
  <c r="Y56" i="3"/>
  <c r="R56" i="3"/>
  <c r="AP50" i="3"/>
  <c r="AQ50" i="3"/>
  <c r="AR50" i="3"/>
  <c r="AK50" i="3" a="1"/>
  <c r="AK50" i="3" s="1"/>
  <c r="H50" i="4" s="1"/>
  <c r="AS50" i="3"/>
  <c r="AL50" i="3" a="1"/>
  <c r="AL50" i="3" s="1"/>
  <c r="I50" i="4" s="1"/>
  <c r="AG50" i="3" a="1"/>
  <c r="AG50" i="3" s="1"/>
  <c r="D50" i="4" s="1"/>
  <c r="W50" i="3"/>
  <c r="AH50" i="3" a="1"/>
  <c r="AH50" i="3" s="1"/>
  <c r="E50" i="4" s="1"/>
  <c r="X50" i="3"/>
  <c r="AI50" i="3" a="1"/>
  <c r="AI50" i="3" s="1"/>
  <c r="F50" i="4" s="1"/>
  <c r="Z50" i="3"/>
  <c r="S50" i="3"/>
  <c r="N50" i="3"/>
  <c r="T50" i="3"/>
  <c r="O50" i="3"/>
  <c r="U50" i="3"/>
  <c r="P50" i="3"/>
  <c r="Y50" i="3"/>
  <c r="R50" i="3"/>
  <c r="AP44" i="3"/>
  <c r="AQ44" i="3"/>
  <c r="AS44" i="3"/>
  <c r="W44" i="3"/>
  <c r="X44" i="3"/>
  <c r="Z44" i="3"/>
  <c r="Y44" i="3"/>
  <c r="N44" i="3"/>
  <c r="O44" i="3"/>
  <c r="P44" i="3"/>
  <c r="AR38" i="3"/>
  <c r="AS38" i="3"/>
  <c r="AP38" i="3"/>
  <c r="W38" i="3"/>
  <c r="X38" i="3"/>
  <c r="Z38" i="3"/>
  <c r="U38" i="3"/>
  <c r="R38" i="3"/>
  <c r="Y38" i="3"/>
  <c r="S38" i="3"/>
  <c r="T38" i="3"/>
  <c r="AR32" i="3"/>
  <c r="AS32" i="3"/>
  <c r="AP32" i="3"/>
  <c r="W32" i="3"/>
  <c r="X32" i="3"/>
  <c r="Z32" i="3"/>
  <c r="U32" i="3"/>
  <c r="Y32" i="3"/>
  <c r="R32" i="3"/>
  <c r="S32" i="3"/>
  <c r="T32" i="3"/>
  <c r="AR26" i="3"/>
  <c r="AS26" i="3"/>
  <c r="AP26" i="3"/>
  <c r="W26" i="3"/>
  <c r="X26" i="3"/>
  <c r="Y26" i="3"/>
  <c r="Z26" i="3"/>
  <c r="U26" i="3"/>
  <c r="R26" i="3"/>
  <c r="S26" i="3"/>
  <c r="T26" i="3"/>
  <c r="AQ20" i="3"/>
  <c r="AR20" i="3"/>
  <c r="AS20" i="3"/>
  <c r="W20" i="3"/>
  <c r="X20" i="3"/>
  <c r="Y20" i="3"/>
  <c r="Z20" i="3"/>
  <c r="U20" i="3"/>
  <c r="N20" i="3"/>
  <c r="O20" i="3"/>
  <c r="P20" i="3"/>
  <c r="R20" i="3"/>
  <c r="S20" i="3"/>
  <c r="T20" i="3"/>
  <c r="AR14" i="3"/>
  <c r="AS14" i="3"/>
  <c r="AQ14" i="3"/>
  <c r="W14" i="3"/>
  <c r="X14" i="3"/>
  <c r="Y14" i="3"/>
  <c r="Z14" i="3"/>
  <c r="U14" i="3"/>
  <c r="N14" i="3"/>
  <c r="O14" i="3"/>
  <c r="P14" i="3"/>
  <c r="R14" i="3"/>
  <c r="S14" i="3"/>
  <c r="T14" i="3"/>
  <c r="AR8" i="3"/>
  <c r="AS8" i="3"/>
  <c r="W8" i="3"/>
  <c r="X8" i="3"/>
  <c r="AQ8" i="3"/>
  <c r="Y8" i="3"/>
  <c r="Z8" i="3"/>
  <c r="U8" i="3"/>
  <c r="N8" i="3"/>
  <c r="O8" i="3"/>
  <c r="P8" i="3"/>
  <c r="R8" i="3"/>
  <c r="S8" i="3"/>
  <c r="T8" i="3"/>
  <c r="G68" i="3"/>
  <c r="G62" i="3"/>
  <c r="G56" i="3"/>
  <c r="G50" i="3"/>
  <c r="G43" i="3"/>
  <c r="G37" i="3"/>
  <c r="G31" i="3"/>
  <c r="G25" i="3"/>
  <c r="H66" i="3"/>
  <c r="H60" i="3"/>
  <c r="H54" i="3"/>
  <c r="H48" i="3"/>
  <c r="H41" i="3"/>
  <c r="H35" i="3"/>
  <c r="H29" i="3"/>
  <c r="I70" i="3"/>
  <c r="I64" i="3"/>
  <c r="I58" i="3"/>
  <c r="I52" i="3"/>
  <c r="I45" i="3"/>
  <c r="I39" i="3"/>
  <c r="I33" i="3"/>
  <c r="I27" i="3"/>
  <c r="J68" i="3"/>
  <c r="J62" i="3"/>
  <c r="J56" i="3"/>
  <c r="J50" i="3"/>
  <c r="J43" i="3"/>
  <c r="J37" i="3"/>
  <c r="J31" i="3"/>
  <c r="J25" i="3"/>
  <c r="K66" i="3"/>
  <c r="K60" i="3"/>
  <c r="K54" i="3"/>
  <c r="K48" i="3"/>
  <c r="K41" i="3"/>
  <c r="K35" i="3"/>
  <c r="K29" i="3"/>
  <c r="M70" i="3"/>
  <c r="M64" i="3"/>
  <c r="M58" i="3"/>
  <c r="M52" i="3"/>
  <c r="M45" i="3"/>
  <c r="M22" i="3"/>
  <c r="M16" i="3"/>
  <c r="M10" i="3"/>
  <c r="M4" i="3"/>
  <c r="O70" i="3"/>
  <c r="O68" i="3"/>
  <c r="O47" i="3"/>
  <c r="T47" i="3"/>
  <c r="AG47" i="3" a="1"/>
  <c r="AG47" i="3" s="1"/>
  <c r="D47" i="4" s="1"/>
  <c r="M47" i="3"/>
  <c r="N47" i="3"/>
  <c r="S47" i="3"/>
  <c r="R47" i="3"/>
  <c r="AS47" i="3"/>
  <c r="AR47" i="3"/>
  <c r="AI47" i="3" a="1"/>
  <c r="AI47" i="3" s="1"/>
  <c r="F47" i="4" s="1"/>
  <c r="AQ47" i="3"/>
  <c r="P47" i="3"/>
  <c r="U47" i="3"/>
  <c r="AH47" i="3" a="1"/>
  <c r="AH47" i="3" s="1"/>
  <c r="E47" i="4" s="1"/>
  <c r="E66" i="3"/>
  <c r="AN66" i="3" s="1"/>
  <c r="J66" i="4" s="1"/>
  <c r="E58" i="3"/>
  <c r="AN58" i="3" s="1"/>
  <c r="J58" i="4" s="1"/>
  <c r="E64" i="3"/>
  <c r="AN64" i="3" s="1"/>
  <c r="J64" i="4" s="1"/>
  <c r="E54" i="3"/>
  <c r="AN54" i="3" s="1"/>
  <c r="J54" i="4" s="1"/>
  <c r="E53" i="3"/>
  <c r="AN53" i="3" s="1"/>
  <c r="J53" i="4" s="1"/>
  <c r="E71" i="3"/>
  <c r="AN71" i="3" s="1"/>
  <c r="J71" i="4" s="1"/>
  <c r="E48" i="3"/>
  <c r="AN48" i="3" s="1"/>
  <c r="J48" i="4" s="1"/>
  <c r="C63" i="4"/>
  <c r="E63" i="3"/>
  <c r="AN63" i="3" s="1"/>
  <c r="J63" i="4" s="1"/>
  <c r="E62" i="3"/>
  <c r="AN62" i="3" s="1"/>
  <c r="J62" i="4" s="1"/>
  <c r="C67" i="4"/>
  <c r="E67" i="3"/>
  <c r="AN67" i="3" s="1"/>
  <c r="J67" i="4" s="1"/>
  <c r="C61" i="4"/>
  <c r="E61" i="3"/>
  <c r="AN61" i="3" s="1"/>
  <c r="J61" i="4" s="1"/>
  <c r="C55" i="4"/>
  <c r="E55" i="3"/>
  <c r="AN55" i="3" s="1"/>
  <c r="J55" i="4" s="1"/>
  <c r="C49" i="4"/>
  <c r="E49" i="3"/>
  <c r="AN49" i="3" s="1"/>
  <c r="J49" i="4" s="1"/>
  <c r="E70" i="3"/>
  <c r="AN70" i="3" s="1"/>
  <c r="J70" i="4" s="1"/>
  <c r="E60" i="3"/>
  <c r="AN60" i="3" s="1"/>
  <c r="J60" i="4" s="1"/>
  <c r="E52" i="3"/>
  <c r="AN52" i="3" s="1"/>
  <c r="J52" i="4" s="1"/>
  <c r="C69" i="4"/>
  <c r="E69" i="3"/>
  <c r="AN69" i="3" s="1"/>
  <c r="J69" i="4" s="1"/>
  <c r="E68" i="3"/>
  <c r="AN68" i="3" s="1"/>
  <c r="J68" i="4" s="1"/>
  <c r="E59" i="3"/>
  <c r="AN59" i="3" s="1"/>
  <c r="J59" i="4" s="1"/>
  <c r="E50" i="3"/>
  <c r="AN50" i="3" s="1"/>
  <c r="J50" i="4" s="1"/>
  <c r="C51" i="4"/>
  <c r="E51" i="3"/>
  <c r="AN51" i="3" s="1"/>
  <c r="J51" i="4" s="1"/>
  <c r="C57" i="4"/>
  <c r="E57" i="3"/>
  <c r="AN57" i="3" s="1"/>
  <c r="J57" i="4" s="1"/>
  <c r="E65" i="3"/>
  <c r="AN65" i="3" s="1"/>
  <c r="J65" i="4" s="1"/>
  <c r="E56" i="3"/>
  <c r="AN56" i="3" s="1"/>
  <c r="J56" i="4" s="1"/>
  <c r="R11" i="4"/>
  <c r="AC68" i="3" l="1"/>
  <c r="AE61" i="3"/>
  <c r="AB63" i="3"/>
  <c r="AD3" i="3"/>
  <c r="AD19" i="3"/>
  <c r="AE67" i="3"/>
  <c r="AD40" i="3"/>
  <c r="AD23" i="3"/>
  <c r="AE49" i="3"/>
  <c r="AD48" i="3"/>
  <c r="AE8" i="3"/>
  <c r="AE34" i="3"/>
  <c r="AD52" i="3"/>
  <c r="AE71" i="3"/>
  <c r="AB58" i="3"/>
  <c r="AC65" i="3"/>
  <c r="AC71" i="3"/>
  <c r="AD33" i="3"/>
  <c r="AC43" i="3"/>
  <c r="AE66" i="3"/>
  <c r="AC54" i="3"/>
  <c r="AB56" i="3"/>
  <c r="AD59" i="3"/>
  <c r="AC8" i="3"/>
  <c r="AC50" i="3"/>
  <c r="AC56" i="3"/>
  <c r="AB66" i="3"/>
  <c r="AD10" i="3"/>
  <c r="AD20" i="3"/>
  <c r="AB34" i="3"/>
  <c r="AB61" i="3"/>
  <c r="AD9" i="3"/>
  <c r="AD4" i="3"/>
  <c r="AD16" i="3"/>
  <c r="AD24" i="3"/>
  <c r="AD11" i="3"/>
  <c r="AE59" i="3"/>
  <c r="AB46" i="3"/>
  <c r="AE31" i="3"/>
  <c r="AE55" i="3"/>
  <c r="AC58" i="3"/>
  <c r="AB43" i="3"/>
  <c r="AD6" i="3"/>
  <c r="AB40" i="3"/>
  <c r="AC42" i="3"/>
  <c r="AB52" i="3"/>
  <c r="AB41" i="3"/>
  <c r="AB68" i="3"/>
  <c r="AE38" i="3"/>
  <c r="AD58" i="3"/>
  <c r="AD29" i="3"/>
  <c r="AE35" i="3"/>
  <c r="AD26" i="3"/>
  <c r="AD38" i="3"/>
  <c r="AE12" i="3"/>
  <c r="AE18" i="3"/>
  <c r="AD36" i="3"/>
  <c r="AB51" i="3"/>
  <c r="AB30" i="3"/>
  <c r="AB67" i="3"/>
  <c r="AB57" i="3"/>
  <c r="AC3" i="3"/>
  <c r="AD15" i="3"/>
  <c r="AE33" i="3"/>
  <c r="AC51" i="3"/>
  <c r="AE57" i="3"/>
  <c r="AD57" i="3"/>
  <c r="AC63" i="3"/>
  <c r="AE69" i="3"/>
  <c r="AD28" i="3"/>
  <c r="AD70" i="3"/>
  <c r="AC13" i="3"/>
  <c r="AD17" i="3"/>
  <c r="AD35" i="3"/>
  <c r="AC69" i="3"/>
  <c r="AD8" i="3"/>
  <c r="AD14" i="3"/>
  <c r="AE51" i="3"/>
  <c r="AD68" i="3"/>
  <c r="AC70" i="3"/>
  <c r="AD56" i="3"/>
  <c r="AD60" i="3"/>
  <c r="AC22" i="3"/>
  <c r="AB45" i="3"/>
  <c r="AB35" i="3"/>
  <c r="AC12" i="3"/>
  <c r="AC53" i="3"/>
  <c r="AC60" i="3"/>
  <c r="AB33" i="3"/>
  <c r="AB70" i="3"/>
  <c r="AE54" i="3"/>
  <c r="AC59" i="3"/>
  <c r="AB36" i="3"/>
  <c r="AB26" i="3"/>
  <c r="AC61" i="3"/>
  <c r="AE36" i="3"/>
  <c r="AC7" i="3"/>
  <c r="AB48" i="3"/>
  <c r="AB64" i="3"/>
  <c r="AE20" i="3"/>
  <c r="AE44" i="3"/>
  <c r="AD62" i="3"/>
  <c r="AE68" i="3"/>
  <c r="AE30" i="3"/>
  <c r="AC57" i="3"/>
  <c r="AD63" i="3"/>
  <c r="AD22" i="3"/>
  <c r="AD53" i="3"/>
  <c r="AE65" i="3"/>
  <c r="AE19" i="3"/>
  <c r="AC20" i="3"/>
  <c r="AC46" i="3"/>
  <c r="AE22" i="3"/>
  <c r="AD31" i="3"/>
  <c r="AB54" i="3"/>
  <c r="AC44" i="3"/>
  <c r="AE48" i="3"/>
  <c r="AE16" i="3"/>
  <c r="AE29" i="3"/>
  <c r="AD32" i="3"/>
  <c r="AE40" i="3"/>
  <c r="AD64" i="3"/>
  <c r="AE64" i="3"/>
  <c r="AE25" i="3"/>
  <c r="AE26" i="3"/>
  <c r="AE6" i="3"/>
  <c r="AD18" i="3"/>
  <c r="AC18" i="3"/>
  <c r="AE24" i="3"/>
  <c r="AD13" i="3"/>
  <c r="AD25" i="3"/>
  <c r="AD37" i="3"/>
  <c r="AD55" i="3"/>
  <c r="AD12" i="3"/>
  <c r="AC48" i="3"/>
  <c r="AC14" i="3"/>
  <c r="AC45" i="3"/>
  <c r="AB25" i="3"/>
  <c r="AB62" i="3"/>
  <c r="AB31" i="3"/>
  <c r="AE50" i="3"/>
  <c r="AD50" i="3"/>
  <c r="AE62" i="3"/>
  <c r="AD30" i="3"/>
  <c r="AE17" i="3"/>
  <c r="AB53" i="3"/>
  <c r="AB42" i="3"/>
  <c r="AE60" i="3"/>
  <c r="AB38" i="3"/>
  <c r="AE3" i="3"/>
  <c r="AC9" i="3"/>
  <c r="AE9" i="3"/>
  <c r="AC15" i="3"/>
  <c r="AE15" i="3"/>
  <c r="AC21" i="3"/>
  <c r="AD21" i="3"/>
  <c r="AE21" i="3"/>
  <c r="AD39" i="3"/>
  <c r="AE39" i="3"/>
  <c r="AD45" i="3"/>
  <c r="AD51" i="3"/>
  <c r="AE63" i="3"/>
  <c r="AD69" i="3"/>
  <c r="AC24" i="3"/>
  <c r="AB37" i="3"/>
  <c r="AB60" i="3"/>
  <c r="AB39" i="3"/>
  <c r="AC4" i="3"/>
  <c r="AE4" i="3"/>
  <c r="AC10" i="3"/>
  <c r="AE10" i="3"/>
  <c r="AC16" i="3"/>
  <c r="AE28" i="3"/>
  <c r="AD34" i="3"/>
  <c r="AD46" i="3"/>
  <c r="AC52" i="3"/>
  <c r="AE52" i="3"/>
  <c r="AE58" i="3"/>
  <c r="AC64" i="3"/>
  <c r="AE70" i="3"/>
  <c r="AE42" i="3"/>
  <c r="AD54" i="3"/>
  <c r="AD66" i="3"/>
  <c r="AC66" i="3"/>
  <c r="AC19" i="3"/>
  <c r="AB65" i="3"/>
  <c r="AB55" i="3"/>
  <c r="AB44" i="3"/>
  <c r="AB71" i="3"/>
  <c r="AC5" i="3"/>
  <c r="AD5" i="3"/>
  <c r="AE5" i="3"/>
  <c r="AC11" i="3"/>
  <c r="AE11" i="3"/>
  <c r="AC17" i="3"/>
  <c r="AC23" i="3"/>
  <c r="AE23" i="3"/>
  <c r="AD41" i="3"/>
  <c r="AE41" i="3"/>
  <c r="AE53" i="3"/>
  <c r="AD65" i="3"/>
  <c r="AD71" i="3"/>
  <c r="AB28" i="3"/>
  <c r="AB32" i="3"/>
  <c r="AB69" i="3"/>
  <c r="AB59" i="3"/>
  <c r="AB49" i="3"/>
  <c r="AE7" i="3"/>
  <c r="AE13" i="3"/>
  <c r="AE37" i="3"/>
  <c r="AE43" i="3"/>
  <c r="AC49" i="3"/>
  <c r="AD49" i="3"/>
  <c r="AC55" i="3"/>
  <c r="AD61" i="3"/>
  <c r="AC67" i="3"/>
  <c r="AD67" i="3"/>
  <c r="AE14" i="3"/>
  <c r="AC62" i="3"/>
  <c r="AB50" i="3"/>
  <c r="AB29" i="3"/>
  <c r="AE32" i="3"/>
  <c r="AE56" i="3"/>
  <c r="AD27" i="3"/>
  <c r="AE27" i="3"/>
  <c r="AB27" i="3"/>
  <c r="AC47" i="3"/>
  <c r="AD47" i="3"/>
  <c r="G47" i="3"/>
  <c r="F2" i="3"/>
  <c r="I19" i="1"/>
  <c r="K26" i="1" s="1"/>
  <c r="B2" i="4"/>
  <c r="E100" i="1"/>
  <c r="G69" i="4" l="1"/>
  <c r="K69" i="4" s="1"/>
  <c r="L69" i="4" s="1"/>
  <c r="M69" i="4" s="1"/>
  <c r="N69" i="4" s="1"/>
  <c r="G68" i="4"/>
  <c r="K68" i="4" s="1"/>
  <c r="G56" i="4"/>
  <c r="K56" i="4" s="1"/>
  <c r="G60" i="4"/>
  <c r="K60" i="4" s="1"/>
  <c r="G51" i="4"/>
  <c r="K51" i="4" s="1"/>
  <c r="G70" i="4"/>
  <c r="K70" i="4" s="1"/>
  <c r="G58" i="4"/>
  <c r="K58" i="4" s="1"/>
  <c r="G61" i="4"/>
  <c r="K61" i="4" s="1"/>
  <c r="G54" i="4"/>
  <c r="K54" i="4" s="1"/>
  <c r="G66" i="4"/>
  <c r="K66" i="4" s="1"/>
  <c r="G55" i="4"/>
  <c r="K55" i="4" s="1"/>
  <c r="G62" i="4"/>
  <c r="K62" i="4" s="1"/>
  <c r="G63" i="4"/>
  <c r="K63" i="4" s="1"/>
  <c r="G71" i="4"/>
  <c r="K71" i="4" s="1"/>
  <c r="G57" i="4"/>
  <c r="K57" i="4" s="1"/>
  <c r="G49" i="4"/>
  <c r="K49" i="4" s="1"/>
  <c r="G50" i="4"/>
  <c r="K50" i="4" s="1"/>
  <c r="G48" i="4"/>
  <c r="K48" i="4" s="1"/>
  <c r="G64" i="4"/>
  <c r="K64" i="4" s="1"/>
  <c r="G59" i="4"/>
  <c r="K59" i="4" s="1"/>
  <c r="G67" i="4"/>
  <c r="K67" i="4" s="1"/>
  <c r="G65" i="4"/>
  <c r="K65" i="4" s="1"/>
  <c r="G52" i="4"/>
  <c r="K52" i="4" s="1"/>
  <c r="G53" i="4"/>
  <c r="K53" i="4" s="1"/>
  <c r="H47" i="3"/>
  <c r="I47" i="3"/>
  <c r="J47" i="3" s="1"/>
  <c r="F93" i="1"/>
  <c r="F34" i="1"/>
  <c r="F40" i="1"/>
  <c r="F46" i="1"/>
  <c r="F52" i="1"/>
  <c r="F58" i="1"/>
  <c r="F64" i="1"/>
  <c r="F70" i="1"/>
  <c r="F76" i="1"/>
  <c r="F82" i="1"/>
  <c r="F88" i="1"/>
  <c r="F94" i="1"/>
  <c r="F35" i="1"/>
  <c r="F47" i="1"/>
  <c r="F53" i="1"/>
  <c r="F59" i="1"/>
  <c r="F71" i="1"/>
  <c r="F77" i="1"/>
  <c r="F89" i="1"/>
  <c r="F95" i="1"/>
  <c r="F50" i="1"/>
  <c r="F68" i="1"/>
  <c r="F80" i="1"/>
  <c r="F98" i="1"/>
  <c r="F39" i="1"/>
  <c r="F63" i="1"/>
  <c r="F87" i="1"/>
  <c r="F41" i="1"/>
  <c r="F65" i="1"/>
  <c r="F83" i="1"/>
  <c r="F32" i="1"/>
  <c r="F44" i="1"/>
  <c r="F56" i="1"/>
  <c r="F74" i="1"/>
  <c r="F92" i="1"/>
  <c r="F33" i="1"/>
  <c r="F57" i="1"/>
  <c r="F81" i="1"/>
  <c r="F30" i="1"/>
  <c r="F36" i="1"/>
  <c r="F42" i="1"/>
  <c r="F48" i="1"/>
  <c r="F54" i="1"/>
  <c r="F60" i="1"/>
  <c r="F66" i="1"/>
  <c r="F72" i="1"/>
  <c r="F78" i="1"/>
  <c r="F84" i="1"/>
  <c r="F90" i="1"/>
  <c r="F96" i="1"/>
  <c r="F51" i="1"/>
  <c r="F69" i="1"/>
  <c r="F31" i="1"/>
  <c r="F37" i="1"/>
  <c r="F43" i="1"/>
  <c r="F49" i="1"/>
  <c r="F55" i="1"/>
  <c r="F61" i="1"/>
  <c r="F67" i="1"/>
  <c r="F73" i="1"/>
  <c r="F79" i="1"/>
  <c r="F85" i="1"/>
  <c r="F91" i="1"/>
  <c r="F97" i="1"/>
  <c r="F38" i="1"/>
  <c r="F62" i="1"/>
  <c r="F86" i="1"/>
  <c r="F45" i="1"/>
  <c r="F75" i="1"/>
  <c r="F26" i="1"/>
  <c r="I26" i="1" s="1"/>
  <c r="G74" i="1" s="1"/>
  <c r="AS2" i="3"/>
  <c r="AR2" i="3"/>
  <c r="AQ2" i="3"/>
  <c r="M2" i="3" s="1"/>
  <c r="Y2" i="3"/>
  <c r="X2" i="3"/>
  <c r="W2" i="3"/>
  <c r="T2" i="3"/>
  <c r="S2" i="3"/>
  <c r="Z2" i="3"/>
  <c r="U2" i="3"/>
  <c r="R2" i="3"/>
  <c r="F29" i="1"/>
  <c r="I9" i="1"/>
  <c r="K5" i="1"/>
  <c r="AQ6" i="3" l="1"/>
  <c r="AR7" i="3"/>
  <c r="C47" i="4"/>
  <c r="E47" i="3"/>
  <c r="L65" i="4"/>
  <c r="M65" i="4" s="1"/>
  <c r="N65" i="4" s="1"/>
  <c r="L49" i="4"/>
  <c r="M49" i="4" s="1"/>
  <c r="N49" i="4" s="1"/>
  <c r="L66" i="4"/>
  <c r="M66" i="4" s="1"/>
  <c r="N66" i="4" s="1"/>
  <c r="L60" i="4"/>
  <c r="M60" i="4" s="1"/>
  <c r="N60" i="4" s="1"/>
  <c r="L67" i="4"/>
  <c r="M67" i="4" s="1"/>
  <c r="N67" i="4" s="1"/>
  <c r="L57" i="4"/>
  <c r="M57" i="4" s="1"/>
  <c r="N57" i="4" s="1"/>
  <c r="L54" i="4"/>
  <c r="M54" i="4" s="1"/>
  <c r="N54" i="4" s="1"/>
  <c r="L56" i="4"/>
  <c r="L59" i="4"/>
  <c r="M59" i="4" s="1"/>
  <c r="N59" i="4" s="1"/>
  <c r="L61" i="4"/>
  <c r="M61" i="4" s="1"/>
  <c r="N61" i="4" s="1"/>
  <c r="L68" i="4"/>
  <c r="M68" i="4" s="1"/>
  <c r="N68" i="4" s="1"/>
  <c r="L64" i="4"/>
  <c r="M64" i="4" s="1"/>
  <c r="N64" i="4" s="1"/>
  <c r="L63" i="4"/>
  <c r="M63" i="4" s="1"/>
  <c r="N63" i="4" s="1"/>
  <c r="L58" i="4"/>
  <c r="M58" i="4" s="1"/>
  <c r="N58" i="4" s="1"/>
  <c r="L53" i="4"/>
  <c r="M53" i="4" s="1"/>
  <c r="N53" i="4" s="1"/>
  <c r="L48" i="4"/>
  <c r="M48" i="4" s="1"/>
  <c r="N48" i="4" s="1"/>
  <c r="L62" i="4"/>
  <c r="M62" i="4" s="1"/>
  <c r="N62" i="4" s="1"/>
  <c r="L70" i="4"/>
  <c r="M70" i="4" s="1"/>
  <c r="N70" i="4" s="1"/>
  <c r="L52" i="4"/>
  <c r="M52" i="4" s="1"/>
  <c r="N52" i="4" s="1"/>
  <c r="L50" i="4"/>
  <c r="L55" i="4"/>
  <c r="M55" i="4" s="1"/>
  <c r="N55" i="4" s="1"/>
  <c r="L51" i="4"/>
  <c r="M51" i="4" s="1"/>
  <c r="N51" i="4" s="1"/>
  <c r="L71" i="4"/>
  <c r="M71" i="4" s="1"/>
  <c r="N71" i="4" s="1"/>
  <c r="H34" i="1"/>
  <c r="H40" i="1"/>
  <c r="H46" i="1"/>
  <c r="H52" i="1"/>
  <c r="H58" i="1"/>
  <c r="H64" i="1"/>
  <c r="H70" i="1"/>
  <c r="H32" i="1"/>
  <c r="H35" i="1"/>
  <c r="H41" i="1"/>
  <c r="H47" i="1"/>
  <c r="H53" i="1"/>
  <c r="H59" i="1"/>
  <c r="H65" i="1"/>
  <c r="H71" i="1"/>
  <c r="H60" i="1"/>
  <c r="H72" i="1"/>
  <c r="H44" i="1"/>
  <c r="H68" i="1"/>
  <c r="H30" i="1"/>
  <c r="H36" i="1"/>
  <c r="H42" i="1"/>
  <c r="H54" i="1"/>
  <c r="H66" i="1"/>
  <c r="H31" i="1"/>
  <c r="H37" i="1"/>
  <c r="H43" i="1"/>
  <c r="H49" i="1"/>
  <c r="H55" i="1"/>
  <c r="H61" i="1"/>
  <c r="H67" i="1"/>
  <c r="H73" i="1"/>
  <c r="H38" i="1"/>
  <c r="H56" i="1"/>
  <c r="H33" i="1"/>
  <c r="H39" i="1"/>
  <c r="H45" i="1"/>
  <c r="H51" i="1"/>
  <c r="H57" i="1"/>
  <c r="H63" i="1"/>
  <c r="H69" i="1"/>
  <c r="H48" i="1"/>
  <c r="H50" i="1"/>
  <c r="H62" i="1"/>
  <c r="AG39" i="3" a="1"/>
  <c r="AG39" i="3" s="1"/>
  <c r="D39" i="4" s="1"/>
  <c r="AQ37" i="3"/>
  <c r="AH37" i="3" a="1"/>
  <c r="AH37" i="3" s="1"/>
  <c r="E37" i="4" s="1"/>
  <c r="AG13" i="3" a="1"/>
  <c r="AG13" i="3" s="1"/>
  <c r="D13" i="4" s="1"/>
  <c r="AG7" i="3" a="1"/>
  <c r="AG7" i="3" s="1"/>
  <c r="D7" i="4" s="1"/>
  <c r="AG28" i="3" a="1"/>
  <c r="AG28" i="3" s="1"/>
  <c r="D28" i="4" s="1"/>
  <c r="AQ35" i="3"/>
  <c r="AI29" i="3" a="1"/>
  <c r="AI29" i="3" s="1"/>
  <c r="F29" i="4" s="1"/>
  <c r="AG11" i="3" a="1"/>
  <c r="AG11" i="3" s="1"/>
  <c r="D11" i="4" s="1"/>
  <c r="AG38" i="3" a="1"/>
  <c r="AG38" i="3" s="1"/>
  <c r="D38" i="4" s="1"/>
  <c r="AI40" i="3" a="1"/>
  <c r="AI40" i="3" s="1"/>
  <c r="F40" i="4" s="1"/>
  <c r="AP22" i="3"/>
  <c r="AH22" i="3" a="1"/>
  <c r="AH22" i="3" s="1"/>
  <c r="E22" i="4" s="1"/>
  <c r="AP16" i="3"/>
  <c r="AI16" i="3" a="1"/>
  <c r="AI16" i="3" s="1"/>
  <c r="F16" i="4" s="1"/>
  <c r="AP10" i="3"/>
  <c r="AI10" i="3" a="1"/>
  <c r="AI10" i="3" s="1"/>
  <c r="F10" i="4" s="1"/>
  <c r="AP4" i="3"/>
  <c r="AH4" i="3" a="1"/>
  <c r="AH4" i="3" s="1"/>
  <c r="E4" i="4" s="1"/>
  <c r="AR43" i="3"/>
  <c r="AH27" i="3" a="1"/>
  <c r="AH27" i="3" s="1"/>
  <c r="E27" i="4" s="1"/>
  <c r="AG21" i="3" a="1"/>
  <c r="AG21" i="3" s="1"/>
  <c r="D21" i="4" s="1"/>
  <c r="AP15" i="3"/>
  <c r="AP9" i="3"/>
  <c r="AH9" i="3" a="1"/>
  <c r="AH9" i="3" s="1"/>
  <c r="E9" i="4" s="1"/>
  <c r="AG3" i="3" a="1"/>
  <c r="AG3" i="3" s="1"/>
  <c r="D3" i="4" s="1"/>
  <c r="AG42" i="3" a="1"/>
  <c r="AG42" i="3" s="1"/>
  <c r="D42" i="4" s="1"/>
  <c r="AQ30" i="3"/>
  <c r="AI30" i="3" a="1"/>
  <c r="AI30" i="3" s="1"/>
  <c r="F30" i="4" s="1"/>
  <c r="AI18" i="3" a="1"/>
  <c r="AI18" i="3" s="1"/>
  <c r="F18" i="4" s="1"/>
  <c r="AH12" i="3" a="1"/>
  <c r="AH12" i="3" s="1"/>
  <c r="E12" i="4" s="1"/>
  <c r="AH6" i="3" a="1"/>
  <c r="AH6" i="3" s="1"/>
  <c r="E6" i="4" s="1"/>
  <c r="AI44" i="3" a="1"/>
  <c r="AI44" i="3" s="1"/>
  <c r="F44" i="4" s="1"/>
  <c r="AI38" i="3" a="1"/>
  <c r="AI38" i="3" s="1"/>
  <c r="F38" i="4" s="1"/>
  <c r="AP14" i="3"/>
  <c r="AH14" i="3" a="1"/>
  <c r="AH14" i="3" s="1"/>
  <c r="E14" i="4" s="1"/>
  <c r="AP8" i="3"/>
  <c r="AH8" i="3" a="1"/>
  <c r="AH8" i="3" s="1"/>
  <c r="E8" i="4" s="1"/>
  <c r="AG29" i="3" a="1"/>
  <c r="AG29" i="3" s="1"/>
  <c r="D29" i="4" s="1"/>
  <c r="AG33" i="3" a="1"/>
  <c r="AG33" i="3" s="1"/>
  <c r="D33" i="4" s="1"/>
  <c r="AI43" i="3" a="1"/>
  <c r="AI43" i="3" s="1"/>
  <c r="F43" i="4" s="1"/>
  <c r="AI25" i="3" a="1"/>
  <c r="AI25" i="3" s="1"/>
  <c r="F25" i="4" s="1"/>
  <c r="AH13" i="3" a="1"/>
  <c r="AH13" i="3" s="1"/>
  <c r="E13" i="4" s="1"/>
  <c r="AH7" i="3" a="1"/>
  <c r="AH7" i="3" s="1"/>
  <c r="E7" i="4" s="1"/>
  <c r="AH41" i="3" a="1"/>
  <c r="AH41" i="3" s="1"/>
  <c r="E41" i="4" s="1"/>
  <c r="AH23" i="3" a="1"/>
  <c r="AH23" i="3" s="1"/>
  <c r="E23" i="4" s="1"/>
  <c r="AH5" i="3" a="1"/>
  <c r="AH5" i="3" s="1"/>
  <c r="E5" i="4" s="1"/>
  <c r="AG32" i="3" a="1"/>
  <c r="AG32" i="3" s="1"/>
  <c r="D32" i="4" s="1"/>
  <c r="AH42" i="3" a="1"/>
  <c r="AH42" i="3" s="1"/>
  <c r="E42" i="4" s="1"/>
  <c r="AH24" i="3" a="1"/>
  <c r="AH24" i="3" s="1"/>
  <c r="E24" i="4" s="1"/>
  <c r="AQ40" i="3"/>
  <c r="AH34" i="3" a="1"/>
  <c r="AH34" i="3" s="1"/>
  <c r="E34" i="4" s="1"/>
  <c r="AI22" i="3" a="1"/>
  <c r="AI22" i="3" s="1"/>
  <c r="F22" i="4" s="1"/>
  <c r="AI4" i="3" a="1"/>
  <c r="AI4" i="3" s="1"/>
  <c r="F4" i="4" s="1"/>
  <c r="AG37" i="3" a="1"/>
  <c r="AG37" i="3" s="1"/>
  <c r="D37" i="4" s="1"/>
  <c r="AQ39" i="3"/>
  <c r="AI27" i="3" a="1"/>
  <c r="AI27" i="3" s="1"/>
  <c r="F27" i="4" s="1"/>
  <c r="AH21" i="3" a="1"/>
  <c r="AH21" i="3" s="1"/>
  <c r="E21" i="4" s="1"/>
  <c r="AH15" i="3" a="1"/>
  <c r="AH15" i="3" s="1"/>
  <c r="E15" i="4" s="1"/>
  <c r="AP3" i="3"/>
  <c r="AG36" i="3" a="1"/>
  <c r="AG36" i="3" s="1"/>
  <c r="D36" i="4" s="1"/>
  <c r="AQ38" i="3"/>
  <c r="AH32" i="3" a="1"/>
  <c r="AH32" i="3" s="1"/>
  <c r="E32" i="4" s="1"/>
  <c r="AP23" i="3"/>
  <c r="AG43" i="3" a="1"/>
  <c r="AG43" i="3" s="1"/>
  <c r="D43" i="4" s="1"/>
  <c r="AG27" i="3" a="1"/>
  <c r="AG27" i="3" s="1"/>
  <c r="D27" i="4" s="1"/>
  <c r="AQ31" i="3"/>
  <c r="AH31" i="3" a="1"/>
  <c r="AH31" i="3" s="1"/>
  <c r="E31" i="4" s="1"/>
  <c r="AH19" i="3" a="1"/>
  <c r="AH19" i="3" s="1"/>
  <c r="E19" i="4" s="1"/>
  <c r="AQ41" i="3"/>
  <c r="AI23" i="3" a="1"/>
  <c r="AI23" i="3" s="1"/>
  <c r="F23" i="4" s="1"/>
  <c r="AH17" i="3" a="1"/>
  <c r="AH17" i="3" s="1"/>
  <c r="E17" i="4" s="1"/>
  <c r="AH11" i="3" a="1"/>
  <c r="AH11" i="3" s="1"/>
  <c r="E11" i="4" s="1"/>
  <c r="AG26" i="3" a="1"/>
  <c r="AG26" i="3" s="1"/>
  <c r="D26" i="4" s="1"/>
  <c r="AI34" i="3" a="1"/>
  <c r="AI34" i="3" s="1"/>
  <c r="F34" i="4" s="1"/>
  <c r="AG31" i="3" a="1"/>
  <c r="AG31" i="3" s="1"/>
  <c r="D31" i="4" s="1"/>
  <c r="AI45" i="3" a="1"/>
  <c r="AI45" i="3" s="1"/>
  <c r="F45" i="4" s="1"/>
  <c r="AH39" i="3" a="1"/>
  <c r="AH39" i="3" s="1"/>
  <c r="E39" i="4" s="1"/>
  <c r="AP21" i="3"/>
  <c r="AI9" i="3" a="1"/>
  <c r="AI9" i="3" s="1"/>
  <c r="F9" i="4" s="1"/>
  <c r="AH3" i="3" a="1"/>
  <c r="AH3" i="3" s="1"/>
  <c r="E3" i="4" s="1"/>
  <c r="AG30" i="3" a="1"/>
  <c r="AG30" i="3" s="1"/>
  <c r="D30" i="4" s="1"/>
  <c r="AH36" i="3" a="1"/>
  <c r="AH36" i="3" s="1"/>
  <c r="E36" i="4" s="1"/>
  <c r="AI12" i="3" a="1"/>
  <c r="AI12" i="3" s="1"/>
  <c r="F12" i="4" s="1"/>
  <c r="AI6" i="3" a="1"/>
  <c r="AI6" i="3" s="1"/>
  <c r="F6" i="4" s="1"/>
  <c r="AQ26" i="3"/>
  <c r="AI14" i="3" a="1"/>
  <c r="AI14" i="3" s="1"/>
  <c r="F14" i="4" s="1"/>
  <c r="AI8" i="3" a="1"/>
  <c r="AI8" i="3" s="1"/>
  <c r="F8" i="4" s="1"/>
  <c r="AG17" i="3" a="1"/>
  <c r="AG17" i="3" s="1"/>
  <c r="D17" i="4" s="1"/>
  <c r="AP19" i="3"/>
  <c r="AI37" i="3" a="1"/>
  <c r="AI37" i="3" s="1"/>
  <c r="F37" i="4" s="1"/>
  <c r="AP13" i="3"/>
  <c r="AI13" i="3" a="1"/>
  <c r="AI13" i="3" s="1"/>
  <c r="F13" i="4" s="1"/>
  <c r="AP7" i="3"/>
  <c r="AI7" i="3" a="1"/>
  <c r="AI7" i="3" s="1"/>
  <c r="F7" i="4" s="1"/>
  <c r="AS46" i="3"/>
  <c r="AI41" i="3" a="1"/>
  <c r="AI41" i="3" s="1"/>
  <c r="F41" i="4" s="1"/>
  <c r="AH35" i="3" a="1"/>
  <c r="AH35" i="3" s="1"/>
  <c r="E35" i="4" s="1"/>
  <c r="AQ29" i="3"/>
  <c r="AP11" i="3"/>
  <c r="AI5" i="3" a="1"/>
  <c r="AI5" i="3" s="1"/>
  <c r="F5" i="4" s="1"/>
  <c r="AP20" i="3"/>
  <c r="AI42" i="3" a="1"/>
  <c r="AI42" i="3" s="1"/>
  <c r="F42" i="4" s="1"/>
  <c r="AI24" i="3" a="1"/>
  <c r="AI24" i="3" s="1"/>
  <c r="F24" i="4" s="1"/>
  <c r="AH46" i="3" a="1"/>
  <c r="AH46" i="3" s="1"/>
  <c r="E46" i="4" s="1"/>
  <c r="AQ34" i="3"/>
  <c r="AH28" i="3" a="1"/>
  <c r="AH28" i="3" s="1"/>
  <c r="E28" i="4" s="1"/>
  <c r="AG16" i="3" a="1"/>
  <c r="AG16" i="3" s="1"/>
  <c r="D16" i="4" s="1"/>
  <c r="AG10" i="3" a="1"/>
  <c r="AG10" i="3" s="1"/>
  <c r="D10" i="4" s="1"/>
  <c r="AG25" i="3" a="1"/>
  <c r="AG25" i="3" s="1"/>
  <c r="D25" i="4" s="1"/>
  <c r="AI39" i="3" a="1"/>
  <c r="AI39" i="3" s="1"/>
  <c r="F39" i="4" s="1"/>
  <c r="AQ33" i="3"/>
  <c r="AI21" i="3" a="1"/>
  <c r="AI21" i="3" s="1"/>
  <c r="F21" i="4" s="1"/>
  <c r="AI15" i="3" a="1"/>
  <c r="AI15" i="3" s="1"/>
  <c r="F15" i="4" s="1"/>
  <c r="AI3" i="3" a="1"/>
  <c r="AI3" i="3" s="1"/>
  <c r="F3" i="4" s="1"/>
  <c r="AP24" i="3"/>
  <c r="AG6" i="3" a="1"/>
  <c r="AG6" i="3" s="1"/>
  <c r="D6" i="4" s="1"/>
  <c r="AI32" i="3" a="1"/>
  <c r="AI32" i="3" s="1"/>
  <c r="F32" i="4" s="1"/>
  <c r="AH26" i="3" a="1"/>
  <c r="AH26" i="3" s="1"/>
  <c r="E26" i="4" s="1"/>
  <c r="AH20" i="3" a="1"/>
  <c r="AH20" i="3" s="1"/>
  <c r="E20" i="4" s="1"/>
  <c r="AP5" i="3"/>
  <c r="AP18" i="3"/>
  <c r="AP17" i="3"/>
  <c r="AQ25" i="3"/>
  <c r="AG40" i="3" a="1"/>
  <c r="AG40" i="3" s="1"/>
  <c r="D40" i="4" s="1"/>
  <c r="AI35" i="3" a="1"/>
  <c r="AI35" i="3" s="1"/>
  <c r="F35" i="4" s="1"/>
  <c r="AI17" i="3" a="1"/>
  <c r="AI17" i="3" s="1"/>
  <c r="F17" i="4" s="1"/>
  <c r="AI46" i="3" a="1"/>
  <c r="AI46" i="3" s="1"/>
  <c r="F46" i="4" s="1"/>
  <c r="AI28" i="3" a="1"/>
  <c r="AI28" i="3" s="1"/>
  <c r="F28" i="4" s="1"/>
  <c r="AH16" i="3" a="1"/>
  <c r="AH16" i="3" s="1"/>
  <c r="E16" i="4" s="1"/>
  <c r="AH10" i="3" a="1"/>
  <c r="AH10" i="3" s="1"/>
  <c r="E10" i="4" s="1"/>
  <c r="AG4" i="3" a="1"/>
  <c r="AG4" i="3" s="1"/>
  <c r="D4" i="4" s="1"/>
  <c r="AG19" i="3" a="1"/>
  <c r="AG19" i="3" s="1"/>
  <c r="D19" i="4" s="1"/>
  <c r="AH45" i="3" a="1"/>
  <c r="AH45" i="3" s="1"/>
  <c r="E45" i="4" s="1"/>
  <c r="AH33" i="3" a="1"/>
  <c r="AH33" i="3" s="1"/>
  <c r="E33" i="4" s="1"/>
  <c r="AG15" i="3" a="1"/>
  <c r="AG15" i="3" s="1"/>
  <c r="D15" i="4" s="1"/>
  <c r="AG9" i="3" a="1"/>
  <c r="AG9" i="3" s="1"/>
  <c r="D9" i="4" s="1"/>
  <c r="AG18" i="3" a="1"/>
  <c r="AG18" i="3" s="1"/>
  <c r="D18" i="4" s="1"/>
  <c r="AH25" i="3" a="1"/>
  <c r="AH25" i="3" s="1"/>
  <c r="E25" i="4" s="1"/>
  <c r="AI33" i="3" a="1"/>
  <c r="AI33" i="3" s="1"/>
  <c r="F33" i="4" s="1"/>
  <c r="AP6" i="3"/>
  <c r="AQ32" i="3"/>
  <c r="AI20" i="3" a="1"/>
  <c r="AI20" i="3" s="1"/>
  <c r="F20" i="4" s="1"/>
  <c r="AG41" i="3" a="1"/>
  <c r="AG41" i="3" s="1"/>
  <c r="D41" i="4" s="1"/>
  <c r="AG5" i="3" a="1"/>
  <c r="AG5" i="3" s="1"/>
  <c r="D5" i="4" s="1"/>
  <c r="AH43" i="3" a="1"/>
  <c r="AH43" i="3" s="1"/>
  <c r="E43" i="4" s="1"/>
  <c r="AG34" i="3" a="1"/>
  <c r="AG34" i="3" s="1"/>
  <c r="D34" i="4" s="1"/>
  <c r="AG44" i="3" a="1"/>
  <c r="AG44" i="3" s="1"/>
  <c r="D44" i="4" s="1"/>
  <c r="AG22" i="3" a="1"/>
  <c r="AG22" i="3" s="1"/>
  <c r="D22" i="4" s="1"/>
  <c r="AG12" i="3" a="1"/>
  <c r="AG12" i="3" s="1"/>
  <c r="D12" i="4" s="1"/>
  <c r="AH38" i="3" a="1"/>
  <c r="AH38" i="3" s="1"/>
  <c r="E38" i="4" s="1"/>
  <c r="AG35" i="3" a="1"/>
  <c r="AG35" i="3" s="1"/>
  <c r="D35" i="4" s="1"/>
  <c r="AG23" i="3" a="1"/>
  <c r="AG23" i="3" s="1"/>
  <c r="D23" i="4" s="1"/>
  <c r="AG45" i="3" a="1"/>
  <c r="AG45" i="3" s="1"/>
  <c r="D45" i="4" s="1"/>
  <c r="AQ28" i="3"/>
  <c r="AH40" i="3" a="1"/>
  <c r="AH40" i="3" s="1"/>
  <c r="E40" i="4" s="1"/>
  <c r="AH18" i="3" a="1"/>
  <c r="AH18" i="3" s="1"/>
  <c r="E18" i="4" s="1"/>
  <c r="AP12" i="3"/>
  <c r="AH44" i="3" a="1"/>
  <c r="AH44" i="3" s="1"/>
  <c r="E44" i="4" s="1"/>
  <c r="AI26" i="3" a="1"/>
  <c r="AI26" i="3" s="1"/>
  <c r="F26" i="4" s="1"/>
  <c r="AG8" i="3" a="1"/>
  <c r="AG8" i="3" s="1"/>
  <c r="D8" i="4" s="1"/>
  <c r="AG24" i="3" a="1"/>
  <c r="AG24" i="3" s="1"/>
  <c r="D24" i="4" s="1"/>
  <c r="AH30" i="3" a="1"/>
  <c r="AH30" i="3" s="1"/>
  <c r="E30" i="4" s="1"/>
  <c r="AG46" i="3" a="1"/>
  <c r="AG46" i="3" s="1"/>
  <c r="D46" i="4" s="1"/>
  <c r="AG20" i="3" a="1"/>
  <c r="AG20" i="3" s="1"/>
  <c r="D20" i="4" s="1"/>
  <c r="AI31" i="3" a="1"/>
  <c r="AI31" i="3" s="1"/>
  <c r="F31" i="4" s="1"/>
  <c r="AI11" i="3" a="1"/>
  <c r="AI11" i="3" s="1"/>
  <c r="F11" i="4" s="1"/>
  <c r="AR44" i="3"/>
  <c r="AH29" i="3" a="1"/>
  <c r="AH29" i="3" s="1"/>
  <c r="E29" i="4" s="1"/>
  <c r="AS45" i="3"/>
  <c r="AI19" i="3" a="1"/>
  <c r="AI19" i="3" s="1"/>
  <c r="F19" i="4" s="1"/>
  <c r="AQ27" i="3"/>
  <c r="AQ36" i="3"/>
  <c r="AI36" i="3" a="1"/>
  <c r="AI36" i="3" s="1"/>
  <c r="F36" i="4" s="1"/>
  <c r="AG14" i="3" a="1"/>
  <c r="AG14" i="3" s="1"/>
  <c r="D14" i="4" s="1"/>
  <c r="AR42" i="3"/>
  <c r="K47" i="3"/>
  <c r="AB47" i="3" s="1"/>
  <c r="G72" i="1"/>
  <c r="G31" i="1"/>
  <c r="G37" i="1"/>
  <c r="G43" i="1"/>
  <c r="G49" i="1"/>
  <c r="G55" i="1"/>
  <c r="G61" i="1"/>
  <c r="G67" i="1"/>
  <c r="G73" i="1"/>
  <c r="G32" i="1"/>
  <c r="G38" i="1"/>
  <c r="G50" i="1"/>
  <c r="G56" i="1"/>
  <c r="G62" i="1"/>
  <c r="G68" i="1"/>
  <c r="G35" i="1"/>
  <c r="G53" i="1"/>
  <c r="G36" i="1"/>
  <c r="G54" i="1"/>
  <c r="G44" i="1"/>
  <c r="G41" i="1"/>
  <c r="G65" i="1"/>
  <c r="G48" i="1"/>
  <c r="G33" i="1"/>
  <c r="G39" i="1"/>
  <c r="G45" i="1"/>
  <c r="G51" i="1"/>
  <c r="G57" i="1"/>
  <c r="G63" i="1"/>
  <c r="G69" i="1"/>
  <c r="G59" i="1"/>
  <c r="G30" i="1"/>
  <c r="G60" i="1"/>
  <c r="G34" i="1"/>
  <c r="G40" i="1"/>
  <c r="G46" i="1"/>
  <c r="G52" i="1"/>
  <c r="G58" i="1"/>
  <c r="G64" i="1"/>
  <c r="G70" i="1"/>
  <c r="G47" i="1"/>
  <c r="G71" i="1"/>
  <c r="G42" i="1"/>
  <c r="G66" i="1"/>
  <c r="AG2" i="3" a="1"/>
  <c r="AG2" i="3" s="1"/>
  <c r="D2" i="4" s="1"/>
  <c r="AH2" i="3" a="1"/>
  <c r="AH2" i="3" s="1"/>
  <c r="E2" i="4" s="1"/>
  <c r="AI2" i="3" a="1"/>
  <c r="AI2" i="3" s="1"/>
  <c r="F2" i="4" s="1"/>
  <c r="G29" i="1"/>
  <c r="C2" i="4" s="1"/>
  <c r="F100" i="1"/>
  <c r="N2" i="3"/>
  <c r="O2" i="3" s="1"/>
  <c r="AD2" i="3"/>
  <c r="AP2" i="3"/>
  <c r="AE2" i="3"/>
  <c r="H29" i="1"/>
  <c r="W47" i="3" l="1"/>
  <c r="AK47" i="3" a="1"/>
  <c r="AK47" i="3" s="1"/>
  <c r="H47" i="4" s="1"/>
  <c r="AL47" i="3" a="1"/>
  <c r="AL47" i="3" s="1"/>
  <c r="I47" i="4" s="1"/>
  <c r="M50" i="4"/>
  <c r="N50" i="4" s="1"/>
  <c r="M56" i="4"/>
  <c r="N56" i="4" s="1"/>
  <c r="C6" i="4"/>
  <c r="E6" i="3"/>
  <c r="C26" i="4"/>
  <c r="E26" i="3"/>
  <c r="C22" i="4"/>
  <c r="E22" i="3"/>
  <c r="C44" i="4"/>
  <c r="E44" i="3"/>
  <c r="C9" i="4"/>
  <c r="E9" i="3"/>
  <c r="C20" i="4"/>
  <c r="E20" i="3"/>
  <c r="C21" i="4"/>
  <c r="E21" i="3"/>
  <c r="C7" i="4"/>
  <c r="E7" i="3"/>
  <c r="C30" i="4"/>
  <c r="E30" i="3"/>
  <c r="C38" i="4"/>
  <c r="E38" i="3"/>
  <c r="C8" i="4"/>
  <c r="E8" i="3"/>
  <c r="C5" i="4"/>
  <c r="E5" i="3"/>
  <c r="C16" i="4"/>
  <c r="E16" i="3"/>
  <c r="C19" i="4"/>
  <c r="E19" i="3"/>
  <c r="C11" i="4"/>
  <c r="E11" i="3"/>
  <c r="C37" i="4"/>
  <c r="E37" i="3"/>
  <c r="C33" i="4"/>
  <c r="E33" i="3"/>
  <c r="C24" i="4"/>
  <c r="E24" i="3"/>
  <c r="C14" i="4"/>
  <c r="E14" i="3"/>
  <c r="C41" i="4"/>
  <c r="E41" i="3"/>
  <c r="C46" i="4"/>
  <c r="E46" i="3"/>
  <c r="C10" i="4"/>
  <c r="E10" i="3"/>
  <c r="C28" i="4"/>
  <c r="E28" i="3"/>
  <c r="C3" i="4"/>
  <c r="E3" i="3"/>
  <c r="C4" i="4"/>
  <c r="E4" i="3"/>
  <c r="C42" i="4"/>
  <c r="E42" i="3"/>
  <c r="C23" i="4"/>
  <c r="E23" i="3"/>
  <c r="C13" i="4"/>
  <c r="E13" i="3"/>
  <c r="C36" i="4"/>
  <c r="E36" i="3"/>
  <c r="C43" i="4"/>
  <c r="E43" i="3"/>
  <c r="C39" i="4"/>
  <c r="E39" i="3"/>
  <c r="C31" i="4"/>
  <c r="E31" i="3"/>
  <c r="C18" i="4"/>
  <c r="E18" i="3"/>
  <c r="C17" i="4"/>
  <c r="E17" i="3"/>
  <c r="C35" i="4"/>
  <c r="E35" i="3"/>
  <c r="C40" i="4"/>
  <c r="E40" i="3"/>
  <c r="C15" i="4"/>
  <c r="E15" i="3"/>
  <c r="C25" i="4"/>
  <c r="E25" i="3"/>
  <c r="C32" i="4"/>
  <c r="E32" i="3"/>
  <c r="C12" i="4"/>
  <c r="E12" i="3"/>
  <c r="C27" i="4"/>
  <c r="E27" i="3"/>
  <c r="C29" i="4"/>
  <c r="E29" i="3"/>
  <c r="C34" i="4"/>
  <c r="E34" i="3"/>
  <c r="C45" i="4"/>
  <c r="E45" i="3"/>
  <c r="E2" i="3"/>
  <c r="M26" i="1"/>
  <c r="G100" i="1"/>
  <c r="AN47" i="3" s="1"/>
  <c r="J47" i="4" s="1"/>
  <c r="P2" i="3"/>
  <c r="AC2" i="3" s="1"/>
  <c r="Q3" i="4"/>
  <c r="S3" i="4" s="1"/>
  <c r="R7" i="3" l="1"/>
  <c r="M6" i="3"/>
  <c r="N6" i="3" s="1"/>
  <c r="X47" i="3"/>
  <c r="Y47" i="3" s="1"/>
  <c r="Z47" i="3" s="1"/>
  <c r="AN29" i="3"/>
  <c r="J29" i="4" s="1"/>
  <c r="AL29" i="3" a="1"/>
  <c r="AL29" i="3" s="1"/>
  <c r="I29" i="4" s="1"/>
  <c r="AK29" i="3" a="1"/>
  <c r="AK29" i="3" s="1"/>
  <c r="H29" i="4" s="1"/>
  <c r="M29" i="3"/>
  <c r="AN18" i="3"/>
  <c r="J18" i="4" s="1"/>
  <c r="AK18" i="3" a="1"/>
  <c r="AK18" i="3" s="1"/>
  <c r="H18" i="4" s="1"/>
  <c r="AL18" i="3" a="1"/>
  <c r="AL18" i="3" s="1"/>
  <c r="I18" i="4" s="1"/>
  <c r="G18" i="3"/>
  <c r="AN23" i="3"/>
  <c r="J23" i="4" s="1"/>
  <c r="AL23" i="3" a="1"/>
  <c r="AL23" i="3" s="1"/>
  <c r="I23" i="4" s="1"/>
  <c r="AK23" i="3" a="1"/>
  <c r="AK23" i="3" s="1"/>
  <c r="H23" i="4" s="1"/>
  <c r="G23" i="3"/>
  <c r="H23" i="3" s="1"/>
  <c r="AK24" i="3" a="1"/>
  <c r="AK24" i="3" s="1"/>
  <c r="H24" i="4" s="1"/>
  <c r="AN24" i="3"/>
  <c r="J24" i="4" s="1"/>
  <c r="AL24" i="3" a="1"/>
  <c r="AL24" i="3" s="1"/>
  <c r="I24" i="4" s="1"/>
  <c r="G24" i="3"/>
  <c r="H24" i="3" s="1"/>
  <c r="I24" i="3" s="1"/>
  <c r="J24" i="3" s="1"/>
  <c r="K24" i="3" s="1"/>
  <c r="AN5" i="3"/>
  <c r="J5" i="4" s="1"/>
  <c r="AK5" i="3" a="1"/>
  <c r="AK5" i="3" s="1"/>
  <c r="H5" i="4" s="1"/>
  <c r="AL5" i="3" a="1"/>
  <c r="AL5" i="3" s="1"/>
  <c r="I5" i="4" s="1"/>
  <c r="G5" i="3"/>
  <c r="H5" i="3" s="1"/>
  <c r="I5" i="3" s="1"/>
  <c r="AL20" i="3" a="1"/>
  <c r="AL20" i="3" s="1"/>
  <c r="I20" i="4" s="1"/>
  <c r="AN20" i="3"/>
  <c r="J20" i="4" s="1"/>
  <c r="AK20" i="3" a="1"/>
  <c r="AK20" i="3" s="1"/>
  <c r="H20" i="4" s="1"/>
  <c r="G20" i="3"/>
  <c r="H20" i="3" s="1"/>
  <c r="I20" i="3" s="1"/>
  <c r="J20" i="3" s="1"/>
  <c r="K20" i="3" s="1"/>
  <c r="AN2" i="3"/>
  <c r="J2" i="4" s="1"/>
  <c r="E73" i="3"/>
  <c r="AN45" i="3"/>
  <c r="J45" i="4" s="1"/>
  <c r="AK45" i="3" a="1"/>
  <c r="AK45" i="3" s="1"/>
  <c r="H45" i="4" s="1"/>
  <c r="W45" i="3"/>
  <c r="AL45" i="3" a="1"/>
  <c r="AL45" i="3" s="1"/>
  <c r="I45" i="4" s="1"/>
  <c r="AN27" i="3"/>
  <c r="J27" i="4" s="1"/>
  <c r="AK27" i="3" a="1"/>
  <c r="AK27" i="3" s="1"/>
  <c r="H27" i="4" s="1"/>
  <c r="M27" i="3"/>
  <c r="N27" i="3" s="1"/>
  <c r="O27" i="3" s="1"/>
  <c r="AL27" i="3" a="1"/>
  <c r="AL27" i="3" s="1"/>
  <c r="I27" i="4" s="1"/>
  <c r="AK25" i="3" a="1"/>
  <c r="AK25" i="3" s="1"/>
  <c r="H25" i="4" s="1"/>
  <c r="AN25" i="3"/>
  <c r="J25" i="4" s="1"/>
  <c r="AL25" i="3" a="1"/>
  <c r="AL25" i="3" s="1"/>
  <c r="I25" i="4" s="1"/>
  <c r="M25" i="3"/>
  <c r="N25" i="3" s="1"/>
  <c r="O25" i="3" s="1"/>
  <c r="AN35" i="3"/>
  <c r="J35" i="4" s="1"/>
  <c r="M35" i="3"/>
  <c r="N35" i="3" s="1"/>
  <c r="AK35" i="3" a="1"/>
  <c r="AK35" i="3" s="1"/>
  <c r="H35" i="4" s="1"/>
  <c r="AL35" i="3" a="1"/>
  <c r="AL35" i="3" s="1"/>
  <c r="I35" i="4" s="1"/>
  <c r="AL31" i="3" a="1"/>
  <c r="AL31" i="3" s="1"/>
  <c r="I31" i="4" s="1"/>
  <c r="AN31" i="3"/>
  <c r="J31" i="4" s="1"/>
  <c r="AK31" i="3" a="1"/>
  <c r="AK31" i="3" s="1"/>
  <c r="H31" i="4" s="1"/>
  <c r="M31" i="3"/>
  <c r="N31" i="3" s="1"/>
  <c r="AN36" i="3"/>
  <c r="J36" i="4" s="1"/>
  <c r="AK36" i="3" a="1"/>
  <c r="AK36" i="3" s="1"/>
  <c r="H36" i="4" s="1"/>
  <c r="AL36" i="3" a="1"/>
  <c r="AL36" i="3" s="1"/>
  <c r="I36" i="4" s="1"/>
  <c r="M36" i="3"/>
  <c r="N36" i="3" s="1"/>
  <c r="O36" i="3" s="1"/>
  <c r="P36" i="3" s="1"/>
  <c r="AN42" i="3"/>
  <c r="J42" i="4" s="1"/>
  <c r="R42" i="3"/>
  <c r="S42" i="3" s="1"/>
  <c r="T42" i="3" s="1"/>
  <c r="AK42" i="3" a="1"/>
  <c r="AK42" i="3" s="1"/>
  <c r="H42" i="4" s="1"/>
  <c r="AL42" i="3" a="1"/>
  <c r="AL42" i="3" s="1"/>
  <c r="I42" i="4" s="1"/>
  <c r="AN28" i="3"/>
  <c r="J28" i="4" s="1"/>
  <c r="AL28" i="3" a="1"/>
  <c r="AL28" i="3" s="1"/>
  <c r="I28" i="4" s="1"/>
  <c r="AK28" i="3" a="1"/>
  <c r="AK28" i="3" s="1"/>
  <c r="H28" i="4" s="1"/>
  <c r="M28" i="3"/>
  <c r="N28" i="3" s="1"/>
  <c r="O28" i="3" s="1"/>
  <c r="P28" i="3" s="1"/>
  <c r="AN41" i="3"/>
  <c r="J41" i="4" s="1"/>
  <c r="AK41" i="3" a="1"/>
  <c r="AK41" i="3" s="1"/>
  <c r="H41" i="4" s="1"/>
  <c r="AL41" i="3" a="1"/>
  <c r="AL41" i="3" s="1"/>
  <c r="I41" i="4" s="1"/>
  <c r="M41" i="3"/>
  <c r="N41" i="3" s="1"/>
  <c r="AN33" i="3"/>
  <c r="J33" i="4" s="1"/>
  <c r="AK33" i="3" a="1"/>
  <c r="AK33" i="3" s="1"/>
  <c r="H33" i="4" s="1"/>
  <c r="AL33" i="3" a="1"/>
  <c r="AL33" i="3" s="1"/>
  <c r="I33" i="4" s="1"/>
  <c r="M33" i="3"/>
  <c r="N33" i="3" s="1"/>
  <c r="AL19" i="3" a="1"/>
  <c r="AL19" i="3" s="1"/>
  <c r="I19" i="4" s="1"/>
  <c r="AN19" i="3"/>
  <c r="J19" i="4" s="1"/>
  <c r="AK19" i="3" a="1"/>
  <c r="AK19" i="3" s="1"/>
  <c r="H19" i="4" s="1"/>
  <c r="G19" i="3"/>
  <c r="H19" i="3" s="1"/>
  <c r="AL8" i="3" a="1"/>
  <c r="AL8" i="3" s="1"/>
  <c r="I8" i="4" s="1"/>
  <c r="AN8" i="3"/>
  <c r="J8" i="4" s="1"/>
  <c r="AK8" i="3" a="1"/>
  <c r="AK8" i="3" s="1"/>
  <c r="H8" i="4" s="1"/>
  <c r="G8" i="3"/>
  <c r="H8" i="3" s="1"/>
  <c r="AK7" i="3" a="1"/>
  <c r="AK7" i="3" s="1"/>
  <c r="H7" i="4" s="1"/>
  <c r="AN7" i="3"/>
  <c r="J7" i="4" s="1"/>
  <c r="AL7" i="3" a="1"/>
  <c r="AL7" i="3" s="1"/>
  <c r="I7" i="4" s="1"/>
  <c r="G7" i="3"/>
  <c r="H7" i="3" s="1"/>
  <c r="AN9" i="3"/>
  <c r="J9" i="4" s="1"/>
  <c r="AK9" i="3" a="1"/>
  <c r="AK9" i="3" s="1"/>
  <c r="H9" i="4" s="1"/>
  <c r="AL9" i="3" a="1"/>
  <c r="AL9" i="3" s="1"/>
  <c r="I9" i="4" s="1"/>
  <c r="G9" i="3"/>
  <c r="H9" i="3" s="1"/>
  <c r="I9" i="3" s="1"/>
  <c r="AL26" i="3" a="1"/>
  <c r="AL26" i="3" s="1"/>
  <c r="I26" i="4" s="1"/>
  <c r="AN26" i="3"/>
  <c r="J26" i="4" s="1"/>
  <c r="AK26" i="3" a="1"/>
  <c r="AK26" i="3" s="1"/>
  <c r="H26" i="4" s="1"/>
  <c r="M26" i="3"/>
  <c r="AN32" i="3"/>
  <c r="J32" i="4" s="1"/>
  <c r="AL32" i="3" a="1"/>
  <c r="AL32" i="3" s="1"/>
  <c r="I32" i="4" s="1"/>
  <c r="AK32" i="3" a="1"/>
  <c r="AK32" i="3" s="1"/>
  <c r="H32" i="4" s="1"/>
  <c r="M32" i="3"/>
  <c r="N32" i="3" s="1"/>
  <c r="O32" i="3" s="1"/>
  <c r="P32" i="3" s="1"/>
  <c r="AN43" i="3"/>
  <c r="J43" i="4" s="1"/>
  <c r="AK43" i="3" a="1"/>
  <c r="AK43" i="3" s="1"/>
  <c r="H43" i="4" s="1"/>
  <c r="AL43" i="3" a="1"/>
  <c r="AL43" i="3" s="1"/>
  <c r="I43" i="4" s="1"/>
  <c r="R43" i="3"/>
  <c r="S43" i="3" s="1"/>
  <c r="AN46" i="3"/>
  <c r="J46" i="4" s="1"/>
  <c r="AK46" i="3" a="1"/>
  <c r="AK46" i="3" s="1"/>
  <c r="H46" i="4" s="1"/>
  <c r="AL46" i="3" a="1"/>
  <c r="AL46" i="3" s="1"/>
  <c r="I46" i="4" s="1"/>
  <c r="W46" i="3"/>
  <c r="X46" i="3" s="1"/>
  <c r="AN11" i="3"/>
  <c r="J11" i="4" s="1"/>
  <c r="AL11" i="3" a="1"/>
  <c r="AL11" i="3" s="1"/>
  <c r="I11" i="4" s="1"/>
  <c r="AK11" i="3" a="1"/>
  <c r="AK11" i="3" s="1"/>
  <c r="H11" i="4" s="1"/>
  <c r="G11" i="3"/>
  <c r="AN30" i="3"/>
  <c r="J30" i="4" s="1"/>
  <c r="AK30" i="3" a="1"/>
  <c r="AK30" i="3" s="1"/>
  <c r="H30" i="4" s="1"/>
  <c r="AL30" i="3" a="1"/>
  <c r="AL30" i="3" s="1"/>
  <c r="I30" i="4" s="1"/>
  <c r="M30" i="3"/>
  <c r="AN22" i="3"/>
  <c r="J22" i="4" s="1"/>
  <c r="AK22" i="3" a="1"/>
  <c r="AK22" i="3" s="1"/>
  <c r="H22" i="4" s="1"/>
  <c r="AL22" i="3" a="1"/>
  <c r="AL22" i="3" s="1"/>
  <c r="I22" i="4" s="1"/>
  <c r="G22" i="3"/>
  <c r="H22" i="3" s="1"/>
  <c r="I22" i="3" s="1"/>
  <c r="AN40" i="3"/>
  <c r="J40" i="4" s="1"/>
  <c r="AL40" i="3" a="1"/>
  <c r="AL40" i="3" s="1"/>
  <c r="I40" i="4" s="1"/>
  <c r="AK40" i="3" a="1"/>
  <c r="AK40" i="3" s="1"/>
  <c r="H40" i="4" s="1"/>
  <c r="M40" i="3"/>
  <c r="AN3" i="3"/>
  <c r="J3" i="4" s="1"/>
  <c r="AL3" i="3" a="1"/>
  <c r="AL3" i="3" s="1"/>
  <c r="I3" i="4" s="1"/>
  <c r="AK3" i="3" a="1"/>
  <c r="AK3" i="3" s="1"/>
  <c r="H3" i="4" s="1"/>
  <c r="G3" i="3"/>
  <c r="H3" i="3" s="1"/>
  <c r="I3" i="3" s="1"/>
  <c r="AN34" i="3"/>
  <c r="J34" i="4" s="1"/>
  <c r="AK34" i="3" a="1"/>
  <c r="AK34" i="3" s="1"/>
  <c r="H34" i="4" s="1"/>
  <c r="AL34" i="3" a="1"/>
  <c r="AL34" i="3" s="1"/>
  <c r="I34" i="4" s="1"/>
  <c r="M34" i="3"/>
  <c r="N34" i="3" s="1"/>
  <c r="O34" i="3" s="1"/>
  <c r="P34" i="3" s="1"/>
  <c r="AN12" i="3"/>
  <c r="J12" i="4" s="1"/>
  <c r="AK12" i="3" a="1"/>
  <c r="AK12" i="3" s="1"/>
  <c r="H12" i="4" s="1"/>
  <c r="AL12" i="3" a="1"/>
  <c r="AL12" i="3" s="1"/>
  <c r="I12" i="4" s="1"/>
  <c r="G12" i="3"/>
  <c r="H12" i="3" s="1"/>
  <c r="I12" i="3" s="1"/>
  <c r="J12" i="3" s="1"/>
  <c r="AN15" i="3"/>
  <c r="J15" i="4" s="1"/>
  <c r="AK15" i="3" a="1"/>
  <c r="AK15" i="3" s="1"/>
  <c r="H15" i="4" s="1"/>
  <c r="AL15" i="3" a="1"/>
  <c r="AL15" i="3" s="1"/>
  <c r="I15" i="4" s="1"/>
  <c r="G15" i="3"/>
  <c r="H15" i="3" s="1"/>
  <c r="I15" i="3" s="1"/>
  <c r="AL17" i="3" a="1"/>
  <c r="AL17" i="3" s="1"/>
  <c r="I17" i="4" s="1"/>
  <c r="AN17" i="3"/>
  <c r="J17" i="4" s="1"/>
  <c r="AK17" i="3" a="1"/>
  <c r="AK17" i="3" s="1"/>
  <c r="H17" i="4" s="1"/>
  <c r="G17" i="3"/>
  <c r="AN39" i="3"/>
  <c r="J39" i="4" s="1"/>
  <c r="AK39" i="3" a="1"/>
  <c r="AK39" i="3" s="1"/>
  <c r="H39" i="4" s="1"/>
  <c r="AL39" i="3" a="1"/>
  <c r="AL39" i="3" s="1"/>
  <c r="I39" i="4" s="1"/>
  <c r="M39" i="3"/>
  <c r="N39" i="3" s="1"/>
  <c r="AK13" i="3" a="1"/>
  <c r="AK13" i="3" s="1"/>
  <c r="H13" i="4" s="1"/>
  <c r="AL13" i="3" a="1"/>
  <c r="AL13" i="3" s="1"/>
  <c r="I13" i="4" s="1"/>
  <c r="AN13" i="3"/>
  <c r="J13" i="4" s="1"/>
  <c r="G13" i="3"/>
  <c r="H13" i="3" s="1"/>
  <c r="AN4" i="3"/>
  <c r="J4" i="4" s="1"/>
  <c r="AK4" i="3" a="1"/>
  <c r="AK4" i="3" s="1"/>
  <c r="H4" i="4" s="1"/>
  <c r="AL4" i="3" a="1"/>
  <c r="AL4" i="3" s="1"/>
  <c r="I4" i="4" s="1"/>
  <c r="G4" i="3"/>
  <c r="H4" i="3" s="1"/>
  <c r="AN10" i="3"/>
  <c r="J10" i="4" s="1"/>
  <c r="AL10" i="3" a="1"/>
  <c r="AL10" i="3" s="1"/>
  <c r="I10" i="4" s="1"/>
  <c r="AK10" i="3" a="1"/>
  <c r="AK10" i="3" s="1"/>
  <c r="H10" i="4" s="1"/>
  <c r="G10" i="3"/>
  <c r="AN14" i="3"/>
  <c r="J14" i="4" s="1"/>
  <c r="AL14" i="3" a="1"/>
  <c r="AL14" i="3" s="1"/>
  <c r="I14" i="4" s="1"/>
  <c r="AK14" i="3" a="1"/>
  <c r="AK14" i="3" s="1"/>
  <c r="H14" i="4" s="1"/>
  <c r="G14" i="3"/>
  <c r="H14" i="3" s="1"/>
  <c r="AN37" i="3"/>
  <c r="J37" i="4" s="1"/>
  <c r="AK37" i="3" a="1"/>
  <c r="AK37" i="3" s="1"/>
  <c r="H37" i="4" s="1"/>
  <c r="AL37" i="3" a="1"/>
  <c r="AL37" i="3" s="1"/>
  <c r="I37" i="4" s="1"/>
  <c r="M37" i="3"/>
  <c r="N37" i="3" s="1"/>
  <c r="AN16" i="3"/>
  <c r="J16" i="4" s="1"/>
  <c r="AK16" i="3" a="1"/>
  <c r="AK16" i="3" s="1"/>
  <c r="H16" i="4" s="1"/>
  <c r="AL16" i="3" a="1"/>
  <c r="AL16" i="3" s="1"/>
  <c r="I16" i="4" s="1"/>
  <c r="G16" i="3"/>
  <c r="AN38" i="3"/>
  <c r="J38" i="4" s="1"/>
  <c r="AL38" i="3" a="1"/>
  <c r="AL38" i="3" s="1"/>
  <c r="I38" i="4" s="1"/>
  <c r="M38" i="3"/>
  <c r="AK38" i="3" a="1"/>
  <c r="AK38" i="3" s="1"/>
  <c r="H38" i="4" s="1"/>
  <c r="AN21" i="3"/>
  <c r="J21" i="4" s="1"/>
  <c r="AK21" i="3" a="1"/>
  <c r="AK21" i="3" s="1"/>
  <c r="H21" i="4" s="1"/>
  <c r="AL21" i="3" a="1"/>
  <c r="AL21" i="3" s="1"/>
  <c r="I21" i="4" s="1"/>
  <c r="G21" i="3"/>
  <c r="AN44" i="3"/>
  <c r="J44" i="4" s="1"/>
  <c r="AK44" i="3" a="1"/>
  <c r="AK44" i="3" s="1"/>
  <c r="H44" i="4" s="1"/>
  <c r="AL44" i="3" a="1"/>
  <c r="AL44" i="3" s="1"/>
  <c r="I44" i="4" s="1"/>
  <c r="R44" i="3"/>
  <c r="AK6" i="3" a="1"/>
  <c r="AK6" i="3" s="1"/>
  <c r="H6" i="4" s="1"/>
  <c r="AL6" i="3" a="1"/>
  <c r="AL6" i="3" s="1"/>
  <c r="I6" i="4" s="1"/>
  <c r="AN6" i="3"/>
  <c r="J6" i="4" s="1"/>
  <c r="G6" i="3"/>
  <c r="G2" i="3"/>
  <c r="H2" i="3" s="1"/>
  <c r="AL2" i="3" a="1"/>
  <c r="AL2" i="3" s="1"/>
  <c r="I2" i="4" s="1"/>
  <c r="AK2" i="3" a="1"/>
  <c r="AK2" i="3" s="1"/>
  <c r="H2" i="4" s="1"/>
  <c r="S7" i="3" l="1"/>
  <c r="O6" i="3"/>
  <c r="P6" i="3" s="1"/>
  <c r="AC6" i="3" s="1"/>
  <c r="AE47" i="3"/>
  <c r="G47" i="4" s="1"/>
  <c r="K47" i="4" s="1"/>
  <c r="O35" i="3"/>
  <c r="P35" i="3" s="1"/>
  <c r="AC35" i="3" s="1"/>
  <c r="G35" i="4" s="1"/>
  <c r="K35" i="4" s="1"/>
  <c r="I13" i="3"/>
  <c r="O39" i="3"/>
  <c r="P39" i="3" s="1"/>
  <c r="AC39" i="3" s="1"/>
  <c r="G39" i="4" s="1"/>
  <c r="K39" i="4" s="1"/>
  <c r="J5" i="3"/>
  <c r="K5" i="3" s="1"/>
  <c r="AB5" i="3" s="1"/>
  <c r="G5" i="4" s="1"/>
  <c r="K5" i="4" s="1"/>
  <c r="P27" i="3"/>
  <c r="AC27" i="3" s="1"/>
  <c r="G27" i="4" s="1"/>
  <c r="K27" i="4" s="1"/>
  <c r="O31" i="3"/>
  <c r="P31" i="3" s="1"/>
  <c r="I4" i="3"/>
  <c r="J4" i="3" s="1"/>
  <c r="H16" i="3"/>
  <c r="I16" i="3" s="1"/>
  <c r="J9" i="3"/>
  <c r="K9" i="3" s="1"/>
  <c r="AB9" i="3" s="1"/>
  <c r="G9" i="4" s="1"/>
  <c r="K9" i="4" s="1"/>
  <c r="J15" i="3"/>
  <c r="K15" i="3" s="1"/>
  <c r="AB15" i="3" s="1"/>
  <c r="G15" i="4" s="1"/>
  <c r="K15" i="4" s="1"/>
  <c r="Y46" i="3"/>
  <c r="Z46" i="3" s="1"/>
  <c r="AE46" i="3" s="1"/>
  <c r="G46" i="4" s="1"/>
  <c r="K46" i="4" s="1"/>
  <c r="I7" i="3"/>
  <c r="J7" i="3" s="1"/>
  <c r="K7" i="3" s="1"/>
  <c r="AB7" i="3" s="1"/>
  <c r="I23" i="3"/>
  <c r="J23" i="3" s="1"/>
  <c r="K23" i="3" s="1"/>
  <c r="AB23" i="3" s="1"/>
  <c r="G23" i="4" s="1"/>
  <c r="K23" i="4" s="1"/>
  <c r="AB24" i="3"/>
  <c r="G24" i="4" s="1"/>
  <c r="K24" i="4" s="1"/>
  <c r="H18" i="3"/>
  <c r="I18" i="3" s="1"/>
  <c r="J18" i="3" s="1"/>
  <c r="N26" i="3"/>
  <c r="O26" i="3" s="1"/>
  <c r="P26" i="3" s="1"/>
  <c r="P25" i="3"/>
  <c r="AC25" i="3" s="1"/>
  <c r="G25" i="4" s="1"/>
  <c r="K25" i="4" s="1"/>
  <c r="AC34" i="3"/>
  <c r="G34" i="4" s="1"/>
  <c r="K34" i="4" s="1"/>
  <c r="I8" i="3"/>
  <c r="J8" i="3" s="1"/>
  <c r="N29" i="3"/>
  <c r="O29" i="3" s="1"/>
  <c r="O37" i="3"/>
  <c r="P37" i="3" s="1"/>
  <c r="AC37" i="3" s="1"/>
  <c r="G37" i="4" s="1"/>
  <c r="K37" i="4" s="1"/>
  <c r="H11" i="3"/>
  <c r="U42" i="3"/>
  <c r="AD42" i="3" s="1"/>
  <c r="G42" i="4" s="1"/>
  <c r="K42" i="4" s="1"/>
  <c r="AC36" i="3"/>
  <c r="G36" i="4" s="1"/>
  <c r="K36" i="4" s="1"/>
  <c r="J22" i="3"/>
  <c r="K22" i="3" s="1"/>
  <c r="AB22" i="3" s="1"/>
  <c r="G22" i="4" s="1"/>
  <c r="K22" i="4" s="1"/>
  <c r="N30" i="3"/>
  <c r="O30" i="3" s="1"/>
  <c r="P30" i="3" s="1"/>
  <c r="T43" i="3"/>
  <c r="U43" i="3" s="1"/>
  <c r="AD43" i="3" s="1"/>
  <c r="G43" i="4" s="1"/>
  <c r="K43" i="4" s="1"/>
  <c r="AC32" i="3"/>
  <c r="G32" i="4" s="1"/>
  <c r="K32" i="4" s="1"/>
  <c r="I19" i="3"/>
  <c r="J19" i="3" s="1"/>
  <c r="K19" i="3" s="1"/>
  <c r="AB19" i="3" s="1"/>
  <c r="G19" i="4" s="1"/>
  <c r="K19" i="4" s="1"/>
  <c r="AC28" i="3"/>
  <c r="G28" i="4" s="1"/>
  <c r="K28" i="4" s="1"/>
  <c r="X45" i="3"/>
  <c r="Y45" i="3" s="1"/>
  <c r="Z45" i="3" s="1"/>
  <c r="K12" i="3"/>
  <c r="AB12" i="3" s="1"/>
  <c r="G12" i="4" s="1"/>
  <c r="K12" i="4" s="1"/>
  <c r="H6" i="3"/>
  <c r="I6" i="3" s="1"/>
  <c r="S44" i="3"/>
  <c r="T44" i="3" s="1"/>
  <c r="U44" i="3" s="1"/>
  <c r="H21" i="3"/>
  <c r="I21" i="3" s="1"/>
  <c r="N38" i="3"/>
  <c r="O38" i="3" s="1"/>
  <c r="P38" i="3" s="1"/>
  <c r="I14" i="3"/>
  <c r="H10" i="3"/>
  <c r="I10" i="3" s="1"/>
  <c r="H17" i="3"/>
  <c r="I17" i="3" s="1"/>
  <c r="J3" i="3"/>
  <c r="K3" i="3" s="1"/>
  <c r="N40" i="3"/>
  <c r="O40" i="3" s="1"/>
  <c r="P40" i="3" s="1"/>
  <c r="O33" i="3"/>
  <c r="P33" i="3" s="1"/>
  <c r="AC33" i="3" s="1"/>
  <c r="G33" i="4" s="1"/>
  <c r="K33" i="4" s="1"/>
  <c r="O41" i="3"/>
  <c r="P41" i="3" s="1"/>
  <c r="AC41" i="3" s="1"/>
  <c r="G41" i="4" s="1"/>
  <c r="K41" i="4" s="1"/>
  <c r="AB20" i="3"/>
  <c r="G20" i="4" s="1"/>
  <c r="K20" i="4" s="1"/>
  <c r="I2" i="3"/>
  <c r="J2" i="3" s="1"/>
  <c r="Q5" i="4"/>
  <c r="S5" i="4" s="1"/>
  <c r="Q6" i="4"/>
  <c r="S6" i="4" s="1"/>
  <c r="Q7" i="4"/>
  <c r="S7" i="4" s="1"/>
  <c r="T7" i="3" l="1"/>
  <c r="AC30" i="3"/>
  <c r="G30" i="4" s="1"/>
  <c r="K30" i="4" s="1"/>
  <c r="J16" i="3"/>
  <c r="K16" i="3" s="1"/>
  <c r="AB16" i="3" s="1"/>
  <c r="G16" i="4" s="1"/>
  <c r="K16" i="4" s="1"/>
  <c r="AC38" i="3"/>
  <c r="G38" i="4" s="1"/>
  <c r="K38" i="4" s="1"/>
  <c r="K4" i="3"/>
  <c r="AB4" i="3" s="1"/>
  <c r="G4" i="4" s="1"/>
  <c r="K4" i="4" s="1"/>
  <c r="J13" i="3"/>
  <c r="K13" i="3" s="1"/>
  <c r="AB13" i="3" s="1"/>
  <c r="G13" i="4" s="1"/>
  <c r="K13" i="4" s="1"/>
  <c r="J10" i="3"/>
  <c r="K10" i="3" s="1"/>
  <c r="AB3" i="3"/>
  <c r="G3" i="4" s="1"/>
  <c r="K3" i="4" s="1"/>
  <c r="AE45" i="3"/>
  <c r="G45" i="4" s="1"/>
  <c r="K45" i="4" s="1"/>
  <c r="P29" i="3"/>
  <c r="AC29" i="3" s="1"/>
  <c r="G29" i="4" s="1"/>
  <c r="K29" i="4" s="1"/>
  <c r="K18" i="3"/>
  <c r="AB18" i="3" s="1"/>
  <c r="G18" i="4" s="1"/>
  <c r="K18" i="4" s="1"/>
  <c r="AC31" i="3"/>
  <c r="G31" i="4" s="1"/>
  <c r="K31" i="4" s="1"/>
  <c r="J21" i="3"/>
  <c r="J14" i="3"/>
  <c r="J6" i="3"/>
  <c r="K6" i="3" s="1"/>
  <c r="AD44" i="3"/>
  <c r="G44" i="4" s="1"/>
  <c r="K44" i="4" s="1"/>
  <c r="AC40" i="3"/>
  <c r="G40" i="4" s="1"/>
  <c r="K40" i="4" s="1"/>
  <c r="J17" i="3"/>
  <c r="K8" i="3"/>
  <c r="AB8" i="3" s="1"/>
  <c r="G8" i="4" s="1"/>
  <c r="K8" i="4" s="1"/>
  <c r="AC26" i="3"/>
  <c r="G26" i="4" s="1"/>
  <c r="K26" i="4" s="1"/>
  <c r="I11" i="3"/>
  <c r="J11" i="3" s="1"/>
  <c r="K2" i="3"/>
  <c r="AB2" i="3" s="1"/>
  <c r="G2" i="4" s="1"/>
  <c r="K2" i="4" s="1"/>
  <c r="U7" i="3" l="1"/>
  <c r="AD7" i="3" s="1"/>
  <c r="G7" i="4" s="1"/>
  <c r="K7" i="4" s="1"/>
  <c r="AB10" i="3"/>
  <c r="G10" i="4" s="1"/>
  <c r="K10" i="4" s="1"/>
  <c r="AB6" i="3"/>
  <c r="G6" i="4" s="1"/>
  <c r="K6" i="4" s="1"/>
  <c r="K21" i="3"/>
  <c r="AB21" i="3" s="1"/>
  <c r="G21" i="4" s="1"/>
  <c r="K21" i="4" s="1"/>
  <c r="K14" i="3"/>
  <c r="AB14" i="3" s="1"/>
  <c r="G14" i="4" s="1"/>
  <c r="K14" i="4" s="1"/>
  <c r="K17" i="3"/>
  <c r="AB17" i="3" s="1"/>
  <c r="G17" i="4" s="1"/>
  <c r="K17" i="4" s="1"/>
  <c r="K11" i="3"/>
  <c r="AB11" i="3" s="1"/>
  <c r="G11" i="4" s="1"/>
  <c r="K11" i="4" s="1"/>
  <c r="Q4" i="4" l="1"/>
  <c r="S4" i="4" l="1"/>
  <c r="S11" i="4" s="1"/>
  <c r="Q11" i="4"/>
  <c r="L47" i="4" l="1"/>
  <c r="M47" i="4" s="1"/>
  <c r="N47" i="4" s="1"/>
  <c r="L9" i="4"/>
  <c r="M9" i="4" s="1"/>
  <c r="L22" i="4"/>
  <c r="M22" i="4" s="1"/>
  <c r="N22" i="4" s="1"/>
  <c r="L7" i="4"/>
  <c r="M7" i="4" s="1"/>
  <c r="L15" i="4"/>
  <c r="M15" i="4" s="1"/>
  <c r="L33" i="4"/>
  <c r="M33" i="4" s="1"/>
  <c r="L23" i="4"/>
  <c r="M23" i="4" s="1"/>
  <c r="L32" i="4"/>
  <c r="M32" i="4" s="1"/>
  <c r="L28" i="4"/>
  <c r="M28" i="4" s="1"/>
  <c r="L36" i="4"/>
  <c r="M36" i="4" s="1"/>
  <c r="L41" i="4"/>
  <c r="M41" i="4" s="1"/>
  <c r="L27" i="4"/>
  <c r="M27" i="4" s="1"/>
  <c r="L39" i="4"/>
  <c r="M39" i="4" s="1"/>
  <c r="L35" i="4"/>
  <c r="M35" i="4" s="1"/>
  <c r="L19" i="4"/>
  <c r="M19" i="4" s="1"/>
  <c r="L43" i="4"/>
  <c r="M43" i="4" s="1"/>
  <c r="L20" i="4"/>
  <c r="M20" i="4" s="1"/>
  <c r="L42" i="4"/>
  <c r="M42" i="4" s="1"/>
  <c r="L12" i="4"/>
  <c r="M12" i="4" s="1"/>
  <c r="L25" i="4"/>
  <c r="M25" i="4" s="1"/>
  <c r="L5" i="4"/>
  <c r="M5" i="4" s="1"/>
  <c r="L24" i="4"/>
  <c r="M24" i="4" s="1"/>
  <c r="L46" i="4"/>
  <c r="M46" i="4" s="1"/>
  <c r="L37" i="4"/>
  <c r="M37" i="4" s="1"/>
  <c r="L34" i="4"/>
  <c r="M34" i="4" s="1"/>
  <c r="L44" i="4"/>
  <c r="M44" i="4" s="1"/>
  <c r="L13" i="4"/>
  <c r="M13" i="4" s="1"/>
  <c r="L40" i="4"/>
  <c r="M40" i="4" s="1"/>
  <c r="L18" i="4"/>
  <c r="M18" i="4" s="1"/>
  <c r="L26" i="4"/>
  <c r="M26" i="4" s="1"/>
  <c r="L30" i="4"/>
  <c r="M30" i="4" s="1"/>
  <c r="L38" i="4"/>
  <c r="M38" i="4" s="1"/>
  <c r="L2" i="4"/>
  <c r="M2" i="4" s="1"/>
  <c r="N2" i="4" s="1"/>
  <c r="L4" i="4"/>
  <c r="M4" i="4" s="1"/>
  <c r="L45" i="4"/>
  <c r="M45" i="4" s="1"/>
  <c r="L29" i="4"/>
  <c r="M29" i="4" s="1"/>
  <c r="L8" i="4"/>
  <c r="M8" i="4" s="1"/>
  <c r="L31" i="4"/>
  <c r="M31" i="4" s="1"/>
  <c r="L3" i="4"/>
  <c r="M3" i="4" s="1"/>
  <c r="L16" i="4"/>
  <c r="M16" i="4" s="1"/>
  <c r="L6" i="4"/>
  <c r="M6" i="4" s="1"/>
  <c r="L21" i="4"/>
  <c r="M21" i="4" s="1"/>
  <c r="L10" i="4"/>
  <c r="M10" i="4" s="1"/>
  <c r="N10" i="4" s="1"/>
  <c r="L11" i="4"/>
  <c r="M11" i="4" s="1"/>
  <c r="L17" i="4"/>
  <c r="M17" i="4" s="1"/>
  <c r="L14" i="4"/>
  <c r="M14" i="4" s="1"/>
  <c r="N15" i="4" l="1"/>
  <c r="N31" i="4"/>
  <c r="N9" i="4"/>
  <c r="N25" i="4"/>
  <c r="N27" i="4"/>
  <c r="N17" i="4"/>
  <c r="N38" i="4"/>
  <c r="N35" i="4"/>
  <c r="N44" i="4"/>
  <c r="N32" i="4"/>
  <c r="N41" i="4"/>
  <c r="N11" i="4"/>
  <c r="N34" i="4"/>
  <c r="N46" i="4"/>
  <c r="N33" i="4"/>
  <c r="N26" i="4"/>
  <c r="N21" i="4"/>
  <c r="N7" i="4"/>
  <c r="N3" i="4"/>
  <c r="N30" i="4"/>
  <c r="N37" i="4"/>
  <c r="N39" i="4"/>
  <c r="N12" i="4"/>
  <c r="N6" i="4"/>
  <c r="N42" i="4"/>
  <c r="N36" i="4"/>
  <c r="N23" i="4"/>
  <c r="N29" i="4"/>
  <c r="N45" i="4"/>
  <c r="N18" i="4"/>
  <c r="N20" i="4"/>
  <c r="N13" i="4"/>
  <c r="N16" i="4"/>
  <c r="N43" i="4"/>
  <c r="Q13" i="4"/>
  <c r="S13" i="4" s="1"/>
  <c r="P20" i="4" s="1"/>
  <c r="N24" i="4"/>
  <c r="N28" i="4"/>
  <c r="N8" i="4"/>
  <c r="N14" i="4"/>
  <c r="N5" i="4"/>
  <c r="N19" i="4"/>
  <c r="N4" i="4"/>
  <c r="N40" i="4"/>
  <c r="Q15" i="4" l="1"/>
  <c r="S1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<sst xmlns="http://schemas.openxmlformats.org/spreadsheetml/2006/main" count="239" uniqueCount="163">
  <si>
    <t>DATI BOLLETTA ACQUA</t>
  </si>
  <si>
    <t>QUOTA FISSA</t>
  </si>
  <si>
    <t>SERVIZIO ACQUEDOTTO</t>
  </si>
  <si>
    <t>SERVIZIO FOGNATURA</t>
  </si>
  <si>
    <t>SERVIZIO DEPURAZIONE</t>
  </si>
  <si>
    <t>ONERI PEREQUAZIONE</t>
  </si>
  <si>
    <t>PERIODO FATTURAZIONE BOLLETTA (giorni)</t>
  </si>
  <si>
    <t>Inizio</t>
  </si>
  <si>
    <t>Fine</t>
  </si>
  <si>
    <t>TOTALE CONSUMI FATTURATI DA BOLLETTA</t>
  </si>
  <si>
    <t>DOMESTICO RESIDENTE</t>
  </si>
  <si>
    <t>Numero</t>
  </si>
  <si>
    <t>Numero Componenti Nucleo Famigliare</t>
  </si>
  <si>
    <t>DOMESTICO NON RESIDENTE</t>
  </si>
  <si>
    <t>COMMERCIALI-ARTIGIANALI</t>
  </si>
  <si>
    <t>ALTRI USI</t>
  </si>
  <si>
    <t>CONSUMI EFFETTIVI DEL PERIODO DA BOLLETTA</t>
  </si>
  <si>
    <t>PARTE CONSUMI STIMATI DA BOLLETTA</t>
  </si>
  <si>
    <t>Unità</t>
  </si>
  <si>
    <t>Tipologia d'uso</t>
  </si>
  <si>
    <t>% dei consumi sul totale</t>
  </si>
  <si>
    <t>TARIFFA DOMESTICO RESIDENTE</t>
  </si>
  <si>
    <t>a 0 a 19 mc</t>
  </si>
  <si>
    <t>oltre 19 e fino a 38 mc</t>
  </si>
  <si>
    <t>oltre 38 e fino a 57 mc</t>
  </si>
  <si>
    <t>oltre 57 e fino a 76 mc</t>
  </si>
  <si>
    <t>oltre 76 mc</t>
  </si>
  <si>
    <t>Agevolata</t>
  </si>
  <si>
    <t>Base</t>
  </si>
  <si>
    <t>1° Supero</t>
  </si>
  <si>
    <t>2° Supero</t>
  </si>
  <si>
    <t>3° Supero</t>
  </si>
  <si>
    <t>Quota Fissa Accesso Servizio Acqua</t>
  </si>
  <si>
    <t>Quota Fissa Accesso Servizio Fognatura</t>
  </si>
  <si>
    <t>Quota Fissa Accesso Servizio Depurazione</t>
  </si>
  <si>
    <t>Tariffa fognatura</t>
  </si>
  <si>
    <t>Tariffa depurazione</t>
  </si>
  <si>
    <t>Tutto il consumo</t>
  </si>
  <si>
    <t>Anno</t>
  </si>
  <si>
    <t>TARIFFA DOMESTICO NON RESIDENTE</t>
  </si>
  <si>
    <t>Le quote di accesso al servizio acqua-fognatura-depurazione vengono moltiplicate per il numero delle concessioni/alloggi</t>
  </si>
  <si>
    <t>a 0 a 50 mc</t>
  </si>
  <si>
    <t>oltre 50 e fino a 100 mc</t>
  </si>
  <si>
    <t>oltre 100 e fino a 150 mc</t>
  </si>
  <si>
    <t>oltre 150 mc</t>
  </si>
  <si>
    <t>Fasce di Consumo (Anno)</t>
  </si>
  <si>
    <t>Ogni fascia di consumo acqua viene moltiplicata per il numero delle concessioni/alloggi</t>
  </si>
  <si>
    <t>TARIFFA ARTIGIANALE-COMMERCIALE</t>
  </si>
  <si>
    <t>Ogni fascia di consumo acqua viene moltiplicata per il numero delle concessioni/quote stabilite a contratto</t>
  </si>
  <si>
    <t>TARIFFA ALTRI USI</t>
  </si>
  <si>
    <t>SI</t>
  </si>
  <si>
    <t>NO</t>
  </si>
  <si>
    <t>Domestico Residente</t>
  </si>
  <si>
    <t>Domestico Non Residente</t>
  </si>
  <si>
    <t>Commerciale-Artigianale</t>
  </si>
  <si>
    <t>Altri Usi</t>
  </si>
  <si>
    <t>CONTATORI DIVISIONALI?</t>
  </si>
  <si>
    <t>TOTALE CONT.DIVISIONALI</t>
  </si>
  <si>
    <t>Numero Utenti Residenti / Concessioni Commerciali-Artigianali</t>
  </si>
  <si>
    <t>ADDEBITI/ACCREDITI</t>
  </si>
  <si>
    <t>ACCONTI</t>
  </si>
  <si>
    <t>QUOTA FISSA ACQUA</t>
  </si>
  <si>
    <t>QUOTA FISSA FOG</t>
  </si>
  <si>
    <t>QUOTA FISSA DEP</t>
  </si>
  <si>
    <t>ACQUA</t>
  </si>
  <si>
    <t>FOG</t>
  </si>
  <si>
    <t>DEP</t>
  </si>
  <si>
    <t>Tipologia</t>
  </si>
  <si>
    <t>Consumo</t>
  </si>
  <si>
    <t>DomRes/Conc</t>
  </si>
  <si>
    <t>SCAGLIONE DOM RES</t>
  </si>
  <si>
    <t>age dom res</t>
  </si>
  <si>
    <t>SCAGLIONE DOM NO RES</t>
  </si>
  <si>
    <t>SCAGLIONE ART-COM</t>
  </si>
  <si>
    <t>SCAGLIONE ALTRI USI</t>
  </si>
  <si>
    <t>base dom res</t>
  </si>
  <si>
    <t>1 sup dom res</t>
  </si>
  <si>
    <t>2 sup dom res</t>
  </si>
  <si>
    <t>3 sup dom res</t>
  </si>
  <si>
    <t>base dom no res</t>
  </si>
  <si>
    <t>1 sup dom no res</t>
  </si>
  <si>
    <t>2 sup dom no res</t>
  </si>
  <si>
    <t>3 sup dom no res</t>
  </si>
  <si>
    <t>base art-com</t>
  </si>
  <si>
    <t>1 sup art-com</t>
  </si>
  <si>
    <t>2 sup art-com</t>
  </si>
  <si>
    <t>3 sup art-com</t>
  </si>
  <si>
    <t>base altri</t>
  </si>
  <si>
    <t>1 sup altri</t>
  </si>
  <si>
    <t>2 sup altri</t>
  </si>
  <si>
    <t>3 sup altri</t>
  </si>
  <si>
    <t>acqua dom res</t>
  </si>
  <si>
    <t>acqua dom no res</t>
  </si>
  <si>
    <t>acqua art-com</t>
  </si>
  <si>
    <t>acqua altri</t>
  </si>
  <si>
    <t>ONERI</t>
  </si>
  <si>
    <t>CONFRONTO SUDDIVISIONE/BOLLETTA</t>
  </si>
  <si>
    <t>CALCOLO</t>
  </si>
  <si>
    <t>BOLLETTA</t>
  </si>
  <si>
    <t>DIFF</t>
  </si>
  <si>
    <t>IVA 10% NORMALIZZATO</t>
  </si>
  <si>
    <t>TOTALE NORMALIZZATO PER UNITA'</t>
  </si>
  <si>
    <t>IMPONIBILE TOTALE CALCOLATO</t>
  </si>
  <si>
    <t>IMPONIBILE TOTALE NORMALIZZATO</t>
  </si>
  <si>
    <t>TOTALE IMPONIBILE</t>
  </si>
  <si>
    <t>TOT.IMP.NORM</t>
  </si>
  <si>
    <t>TOT.NORM</t>
  </si>
  <si>
    <t>CONTROLLO OK</t>
  </si>
  <si>
    <t>CONTROLLO KO</t>
  </si>
  <si>
    <t>TOTALE UNITA'</t>
  </si>
  <si>
    <t>Importo Imponibile</t>
  </si>
  <si>
    <t>TOTALE BOLLETTA</t>
  </si>
  <si>
    <t>E' POSSIBILE CONTROLLARE LE TARIFFE SUL SITO DEL CCAM</t>
  </si>
  <si>
    <t>Tipologia Utilizzo</t>
  </si>
  <si>
    <t>Dom.Res</t>
  </si>
  <si>
    <t>Altri</t>
  </si>
  <si>
    <t>CONTROLLO UNITA' ABITATIVE INSERITE/UNITA' ABITATIVE BOLLETTA</t>
  </si>
  <si>
    <t>CONTROLLO UTENTI RESIDENTI INSERITI/UTENTI RESIDENTI BOLLETTA</t>
  </si>
  <si>
    <t>RIEPILOGO BOLLETTA</t>
  </si>
  <si>
    <t>TOTALE.NORMALIZZATO.CONT.DIVISIONALI</t>
  </si>
  <si>
    <t>Attenzione!!! Se la cella di controllo non è "VERDE" c'è un errore nell'inserimento dati</t>
  </si>
  <si>
    <t>La quota di accesso al servizio acqua viene moltiplicata per il numero delle concessioni</t>
  </si>
  <si>
    <t>quota fissa acqua</t>
  </si>
  <si>
    <t>quota fissa fog</t>
  </si>
  <si>
    <t>quota fissa dep</t>
  </si>
  <si>
    <t>fog</t>
  </si>
  <si>
    <t>dep</t>
  </si>
  <si>
    <t>oneri</t>
  </si>
  <si>
    <t>Commerciali-Artigianali</t>
  </si>
  <si>
    <t>LA COLONNA "TOTALE NORMALIZZATO PER UNITA'" CONTIENE L'IMPORTO BOLLETTA SUDDIVISO PER UNITA' ABITATIVA</t>
  </si>
  <si>
    <t>CONTROLLO CONCESSIONI COMMERCIALI-ARTIGIANALI</t>
  </si>
  <si>
    <t>CONTROLLO CONCESSIONI ALTRI USI</t>
  </si>
  <si>
    <t>INSERIMENTO DATI PER SUDDIVISIONE BOLLETTA</t>
  </si>
  <si>
    <t>Controllo inserimento Utenti Residenti / Concessioni Commerciali-Artigianali</t>
  </si>
  <si>
    <t>Unità Abitativa</t>
  </si>
  <si>
    <t>Giorni Bolletta</t>
  </si>
  <si>
    <t>UNITA' ABITATIVE CON CONSUMO</t>
  </si>
  <si>
    <t>CONSUMO MEDIO UNITA' ABITATIVA DA BOLLETTA (mc)</t>
  </si>
  <si>
    <t>SCARTO CONSUMI TRA BOLLETTA E CONTATORI DIVISIONALI (se positivo Bolletta &gt; divisionali) (mc)</t>
  </si>
  <si>
    <t>CONSUMO TOTALE CONTATORI DIVISIONALI (mc)</t>
  </si>
  <si>
    <t>Consumo Contatore Divisionale (mc)</t>
  </si>
  <si>
    <t>Consumo corretto da disallineamento contatori divisionali (mc)</t>
  </si>
  <si>
    <t>NUMERO UNITA' ABITATIVE BOLLETTA</t>
  </si>
  <si>
    <t>- se sono presenti contatori divisionali (SI/NO)</t>
  </si>
  <si>
    <t>- l'eventuale consumo calcolato dal contatore divisionale per ogni singola unità abitativa condominiale</t>
  </si>
  <si>
    <t>- per ogni unità abitativa condominiale, la relativa tipologia (Domestico Residente, Domestico Non Residente, Commerciale-Artigianale, Altri usi)</t>
  </si>
  <si>
    <t>- per ogni unità abitativa condominiale di tipo "Domestico Residente" occorre inserire il numero dei residenti</t>
  </si>
  <si>
    <t>- per ogni unità abitativa condominiale di tipo "Commeriale-Artigianale o Altri usi" occorre inserire il numero delle concessioni (di norma è 1)</t>
  </si>
  <si>
    <t>In questo foglio occorre inserire alcuni dati che sono recuperabili o dalla bolletta che si vuole suddividere o sono a conoscenza dell'Amministratore del Condominio</t>
  </si>
  <si>
    <t>FOGLIO "DATI GENERALI"</t>
  </si>
  <si>
    <r>
      <rPr>
        <b/>
        <sz val="11"/>
        <color theme="1"/>
        <rFont val="Calibri"/>
        <family val="2"/>
        <scheme val="minor"/>
      </rPr>
      <t>Nella parte circondata di viola</t>
    </r>
    <r>
      <rPr>
        <sz val="11"/>
        <color theme="1"/>
        <rFont val="Calibri"/>
        <family val="2"/>
        <scheme val="minor"/>
      </rPr>
      <t xml:space="preserve"> occorre inserire nelle </t>
    </r>
    <r>
      <rPr>
        <b/>
        <sz val="11"/>
        <color theme="1"/>
        <rFont val="Calibri"/>
        <family val="2"/>
        <scheme val="minor"/>
      </rPr>
      <t>celle evidenziate in GIALLO</t>
    </r>
    <r>
      <rPr>
        <sz val="11"/>
        <color theme="1"/>
        <rFont val="Calibri"/>
        <family val="2"/>
        <scheme val="minor"/>
      </rPr>
      <t>:</t>
    </r>
  </si>
  <si>
    <t>FOGLIO "TARIFFE"</t>
  </si>
  <si>
    <t>FOGLIO "CALCOLO-NON MODIFICARE"</t>
  </si>
  <si>
    <t>Attenzione!!! Se le celle di controllo non sono "VERDI" c'è un errore nell'inserimento dati</t>
  </si>
  <si>
    <t>FOGLIO "RIPARTIZIONE BOLLETTA"</t>
  </si>
  <si>
    <r>
      <t>Questo foglio è utilizzato per la ripartizione dei consumi (</t>
    </r>
    <r>
      <rPr>
        <b/>
        <sz val="11"/>
        <color theme="1"/>
        <rFont val="Calibri"/>
        <family val="2"/>
        <scheme val="minor"/>
      </rPr>
      <t>DA NON MODIFICARE</t>
    </r>
    <r>
      <rPr>
        <sz val="11"/>
        <color theme="1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</si>
  <si>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>Nella parte circondata di arancione</t>
    </r>
    <r>
      <rPr>
        <sz val="11"/>
        <color theme="1"/>
        <rFont val="Calibri"/>
        <family val="2"/>
        <scheme val="minor"/>
      </rPr>
      <t xml:space="preserve"> occorre inserire nelle </t>
    </r>
    <r>
      <rPr>
        <b/>
        <sz val="11"/>
        <color theme="1"/>
        <rFont val="Calibri"/>
        <family val="2"/>
        <scheme val="minor"/>
      </rPr>
      <t>celle evidenziate in GIALLO</t>
    </r>
    <r>
      <rPr>
        <sz val="11"/>
        <color theme="1"/>
        <rFont val="Calibri"/>
        <family val="2"/>
        <scheme val="minor"/>
      </rPr>
      <t xml:space="preserve"> dati recuperabili dalla prima pagina della bolletta</t>
    </r>
  </si>
  <si>
    <t>Ogni fascia di consumo acqua viene moltiplicata per il numero dei componenti del nucleo famigliare residente</t>
  </si>
  <si>
    <t>Fasce Tariffarie (mc/anno)</t>
  </si>
  <si>
    <r>
      <t>In questo foglio ci sone le tariffe del CCAM in base alla tipologia di utilizzo; sono allineate alle ultime pubblicate sul sito www.ccam.it (</t>
    </r>
    <r>
      <rPr>
        <b/>
        <sz val="11"/>
        <color theme="1"/>
        <rFont val="Calibri"/>
        <family val="2"/>
        <scheme val="minor"/>
      </rPr>
      <t>DA NON MODIFICARE</t>
    </r>
    <r>
      <rPr>
        <sz val="11"/>
        <color theme="1"/>
        <rFont val="Calibri"/>
        <family val="2"/>
        <scheme val="minor"/>
      </rPr>
      <t>)</t>
    </r>
  </si>
  <si>
    <t>In questo foglio è possibile recuperare per ogni unità abitativa condominiale la ripartizione della bolletta. LA COLONNA CON IL CONSUMO RIPARTITO E' QUELLA INDICATA "TOTALE NORMALIZZATO PER UNITA"</t>
  </si>
  <si>
    <t>INFORMAZIONI PER L'UTILIZZO DEL RIPARTITORE CONSUMI</t>
  </si>
  <si>
    <t>LE TARIFFE SONO AGGIORNATE AL 01/01/2026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</si>
</sst>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[$€-410]_-;\-* #,##0.00\ [$€-410]_-;_-* &quot;-&quot;??\ [$€-410]_-;_-@_-"/>
    <numFmt numFmtId="165" formatCode="_-* #,##0.000000\ [$€-410]_-;\-* #,##0.000000\ [$€-410]_-;_-* &quot;-&quot;??\ [$€-410]_-;_-@_-"/>
    <numFmt numFmtId="166" formatCode="#,##0.000000\ &quot;€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4">
    <xf numFmtId="0" fontId="0" fillId="0" borderId="0" xfId="0"/>
    <xf numFmtId="0" fontId="0" fillId="2" borderId="0" xfId="0" applyFill="1"/>
    <xf numFmtId="0" fontId="0" fillId="2" borderId="0" xfId="0" applyFill="1" applyAlignment="1">
      <alignment wrapText="1"/>
    </xf>
    <xf numFmtId="1" fontId="0" fillId="2" borderId="0" xfId="0" applyNumberFormat="1" applyFill="1"/>
    <xf numFmtId="0" fontId="0" fillId="2" borderId="1" xfId="0" applyFill="1" applyBorder="1"/>
    <xf numFmtId="1" fontId="0" fillId="2" borderId="1" xfId="0" applyNumberFormat="1" applyFill="1" applyBorder="1"/>
    <xf numFmtId="0" fontId="0" fillId="2" borderId="0" xfId="0" applyFill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/>
    <xf numFmtId="8" fontId="0" fillId="2" borderId="1" xfId="0" applyNumberFormat="1" applyFill="1" applyBorder="1"/>
    <xf numFmtId="165" fontId="0" fillId="2" borderId="1" xfId="0" applyNumberFormat="1" applyFill="1" applyBorder="1"/>
    <xf numFmtId="166" fontId="0" fillId="2" borderId="1" xfId="0" applyNumberFormat="1" applyFill="1" applyBorder="1"/>
    <xf numFmtId="2" fontId="0" fillId="2" borderId="0" xfId="0" applyNumberFormat="1" applyFill="1"/>
    <xf numFmtId="2" fontId="0" fillId="2" borderId="1" xfId="0" applyNumberFormat="1" applyFill="1" applyBorder="1"/>
    <xf numFmtId="44" fontId="0" fillId="2" borderId="1" xfId="2" applyFont="1" applyFill="1" applyBorder="1"/>
    <xf numFmtId="0" fontId="0" fillId="2" borderId="1" xfId="0" applyFill="1" applyBorder="1" applyAlignment="1">
      <alignment horizontal="center" vertical="center"/>
    </xf>
    <xf numFmtId="0" fontId="0" fillId="5" borderId="2" xfId="0" applyFill="1" applyBorder="1"/>
    <xf numFmtId="0" fontId="0" fillId="6" borderId="2" xfId="0" applyFill="1" applyBorder="1"/>
    <xf numFmtId="0" fontId="0" fillId="6" borderId="5" xfId="0" applyFill="1" applyBorder="1"/>
    <xf numFmtId="0" fontId="0" fillId="7" borderId="1" xfId="0" applyFill="1" applyBorder="1"/>
    <xf numFmtId="0" fontId="0" fillId="8" borderId="2" xfId="0" applyFill="1" applyBorder="1"/>
    <xf numFmtId="0" fontId="0" fillId="9" borderId="2" xfId="0" applyFill="1" applyBorder="1"/>
    <xf numFmtId="0" fontId="3" fillId="6" borderId="1" xfId="0" applyFont="1" applyFill="1" applyBorder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8" fontId="0" fillId="4" borderId="1" xfId="0" applyNumberFormat="1" applyFill="1" applyBorder="1" applyProtection="1">
      <protection locked="0"/>
    </xf>
    <xf numFmtId="14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9" fontId="0" fillId="2" borderId="1" xfId="0" applyNumberFormat="1" applyFill="1" applyBorder="1" applyAlignment="1">
      <alignment horizontal="center" vertical="center"/>
    </xf>
    <xf numFmtId="10" fontId="0" fillId="2" borderId="1" xfId="1" applyNumberFormat="1" applyFont="1" applyFill="1" applyBorder="1" applyAlignment="1">
      <alignment horizontal="center" vertical="center"/>
    </xf>
    <xf numFmtId="0" fontId="0" fillId="8" borderId="0" xfId="0" applyFill="1"/>
    <xf numFmtId="2" fontId="3" fillId="2" borderId="1" xfId="0" applyNumberFormat="1" applyFont="1" applyFill="1" applyBorder="1"/>
    <xf numFmtId="0" fontId="3" fillId="3" borderId="1" xfId="0" applyFont="1" applyFill="1" applyBorder="1"/>
    <xf numFmtId="164" fontId="3" fillId="3" borderId="1" xfId="0" applyNumberFormat="1" applyFont="1" applyFill="1" applyBorder="1"/>
    <xf numFmtId="44" fontId="0" fillId="2" borderId="0" xfId="2" applyFont="1" applyFill="1" applyBorder="1"/>
    <xf numFmtId="164" fontId="0" fillId="2" borderId="0" xfId="0" applyNumberFormat="1" applyFill="1"/>
    <xf numFmtId="2" fontId="3" fillId="2" borderId="0" xfId="0" applyNumberFormat="1" applyFont="1" applyFill="1" applyAlignment="1">
      <alignment vertical="center"/>
    </xf>
    <xf numFmtId="0" fontId="0" fillId="2" borderId="0" xfId="0" applyFill="1" applyAlignment="1">
      <alignment horizontal="center" vertical="center" wrapText="1"/>
    </xf>
    <xf numFmtId="8" fontId="3" fillId="2" borderId="1" xfId="0" applyNumberFormat="1" applyFont="1" applyFill="1" applyBorder="1" applyAlignment="1">
      <alignment vertical="center"/>
    </xf>
    <xf numFmtId="8" fontId="0" fillId="2" borderId="0" xfId="0" applyNumberFormat="1" applyFill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10" borderId="0" xfId="0" applyFill="1"/>
    <xf numFmtId="0" fontId="3" fillId="2" borderId="0" xfId="0" applyFont="1" applyFill="1"/>
    <xf numFmtId="0" fontId="0" fillId="2" borderId="12" xfId="0" applyFill="1" applyBorder="1"/>
    <xf numFmtId="0" fontId="0" fillId="2" borderId="14" xfId="0" applyFill="1" applyBorder="1"/>
    <xf numFmtId="0" fontId="3" fillId="2" borderId="14" xfId="0" applyFont="1" applyFill="1" applyBorder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0" xfId="0" applyFill="1" applyProtection="1">
      <protection locked="0"/>
    </xf>
    <xf numFmtId="0" fontId="3" fillId="2" borderId="14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0" fillId="2" borderId="22" xfId="0" applyFill="1" applyBorder="1"/>
    <xf numFmtId="0" fontId="3" fillId="8" borderId="0" xfId="0" applyFont="1" applyFill="1"/>
    <xf numFmtId="0" fontId="3" fillId="2" borderId="12" xfId="0" applyFont="1" applyFill="1" applyBorder="1"/>
    <xf numFmtId="0" fontId="0" fillId="2" borderId="0" xfId="0" quotePrefix="1" applyFill="1"/>
    <xf numFmtId="0" fontId="0" fillId="11" borderId="0" xfId="0" applyFill="1"/>
    <xf numFmtId="165" fontId="0" fillId="2" borderId="1" xfId="2" applyNumberFormat="1" applyFont="1" applyFill="1" applyBorder="1" applyProtection="1">
      <protection hidden="1"/>
    </xf>
    <xf numFmtId="0" fontId="6" fillId="2" borderId="27" xfId="0" applyFont="1" applyFill="1" applyBorder="1" applyAlignment="1">
      <alignment horizontal="center"/>
    </xf>
    <xf numFmtId="0" fontId="6" fillId="2" borderId="28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0" fontId="7" fillId="2" borderId="16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left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4" borderId="1" xfId="0" applyFill="1" applyBorder="1" applyAlignment="1" applyProtection="1">
      <alignment horizontal="center"/>
      <protection locked="0"/>
    </xf>
    <xf numFmtId="0" fontId="0" fillId="2" borderId="1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3" fillId="8" borderId="1" xfId="0" applyFont="1" applyFill="1" applyBorder="1" applyAlignment="1">
      <alignment horizontal="left" vertical="top" wrapText="1"/>
    </xf>
  </cellXfs>
  <cellStyles count="3">
    <cellStyle name="Normale" xfId="0" builtinId="0"/>
    <cellStyle name="Percentuale" xfId="1" builtinId="5"/>
    <cellStyle name="Valuta" xfId="2" builtinId="4"/>
  </cellStyles>
  <dxfs count="13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auto="1"/>
      </font>
      <fill>
        <patternFill>
          <bgColor rgb="FFFFC000"/>
        </patternFill>
      </fill>
    </dxf>
    <dxf>
      <fill>
        <patternFill>
          <bgColor theme="5" tint="0.59996337778862885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70F98-BBD6-4A64-998E-46605C24969E}">
  <sheetPr codeName="Foglio5"/>
  <dimension ref="A1:Y24"/>
  <sheetViews>
    <sheetView workbookViewId="0">
      <selection activeCell="M16" sqref="M16"/>
    </sheetView>
  </sheetViews>
  <sheetFormatPr defaultRowHeight="15" x14ac:dyDescent="0.25"/>
  <cols>
    <col min="1" max="16384" width="9.140625" style="1"/>
  </cols>
  <sheetData>
    <row r="1" spans="1:25" ht="15.75" thickBot="1" x14ac:dyDescent="0.3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</row>
    <row r="2" spans="1:25" ht="27" thickBot="1" x14ac:dyDescent="0.45">
      <c r="A2" s="33"/>
      <c r="B2" s="69" t="s">
        <v>161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1"/>
      <c r="Y2" s="33"/>
    </row>
    <row r="3" spans="1:25" ht="15.75" thickBot="1" x14ac:dyDescent="0.3">
      <c r="A3" s="33"/>
      <c r="B3" s="58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</row>
    <row r="4" spans="1:25" ht="18.75" x14ac:dyDescent="0.3">
      <c r="A4" s="33"/>
      <c r="B4" s="63" t="s">
        <v>149</v>
      </c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5"/>
      <c r="Y4" s="33"/>
    </row>
    <row r="5" spans="1:25" x14ac:dyDescent="0.25">
      <c r="A5" s="33"/>
      <c r="B5" s="47" t="s">
        <v>148</v>
      </c>
      <c r="X5" s="52"/>
      <c r="Y5" s="33"/>
    </row>
    <row r="6" spans="1:25" x14ac:dyDescent="0.25">
      <c r="A6" s="33"/>
      <c r="B6" s="47" t="s">
        <v>156</v>
      </c>
      <c r="X6" s="52"/>
      <c r="Y6" s="33"/>
    </row>
    <row r="7" spans="1:25" x14ac:dyDescent="0.25">
      <c r="A7" s="33"/>
      <c r="B7" s="47" t="s">
        <v>150</v>
      </c>
      <c r="X7" s="52"/>
      <c r="Y7" s="33"/>
    </row>
    <row r="8" spans="1:25" x14ac:dyDescent="0.25">
      <c r="A8" s="33"/>
      <c r="B8" s="59"/>
      <c r="C8" s="60" t="s">
        <v>143</v>
      </c>
      <c r="X8" s="52"/>
      <c r="Y8" s="33"/>
    </row>
    <row r="9" spans="1:25" x14ac:dyDescent="0.25">
      <c r="A9" s="33"/>
      <c r="B9" s="59"/>
      <c r="C9" s="60" t="s">
        <v>145</v>
      </c>
      <c r="X9" s="52"/>
      <c r="Y9" s="33"/>
    </row>
    <row r="10" spans="1:25" x14ac:dyDescent="0.25">
      <c r="A10" s="33"/>
      <c r="B10" s="59"/>
      <c r="C10" s="60" t="s">
        <v>144</v>
      </c>
      <c r="X10" s="52"/>
      <c r="Y10" s="33"/>
    </row>
    <row r="11" spans="1:25" x14ac:dyDescent="0.25">
      <c r="A11" s="33"/>
      <c r="B11" s="59"/>
      <c r="C11" s="60" t="s">
        <v>146</v>
      </c>
      <c r="X11" s="52"/>
      <c r="Y11" s="33"/>
    </row>
    <row r="12" spans="1:25" x14ac:dyDescent="0.25">
      <c r="A12" s="33"/>
      <c r="B12" s="59"/>
      <c r="C12" s="60" t="s">
        <v>147</v>
      </c>
      <c r="X12" s="52"/>
      <c r="Y12" s="33"/>
    </row>
    <row r="13" spans="1:25" ht="16.5" thickBot="1" x14ac:dyDescent="0.3">
      <c r="A13" s="33"/>
      <c r="B13" s="66" t="s">
        <v>153</v>
      </c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8"/>
      <c r="Y13" s="33"/>
    </row>
    <row r="14" spans="1:25" ht="15.75" thickBot="1" x14ac:dyDescent="0.3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</row>
    <row r="15" spans="1:25" ht="18.75" x14ac:dyDescent="0.3">
      <c r="A15" s="33"/>
      <c r="B15" s="63" t="s">
        <v>151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5"/>
      <c r="Y15" s="33"/>
    </row>
    <row r="16" spans="1:25" ht="15.75" thickBot="1" x14ac:dyDescent="0.3">
      <c r="A16" s="33"/>
      <c r="B16" s="50" t="s">
        <v>159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3"/>
      <c r="Y16" s="33"/>
    </row>
    <row r="17" spans="1:25" ht="15.75" thickBot="1" x14ac:dyDescent="0.3">
      <c r="A17" s="33"/>
      <c r="B17" s="58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</row>
    <row r="18" spans="1:25" ht="18.75" x14ac:dyDescent="0.3">
      <c r="A18" s="33"/>
      <c r="B18" s="63" t="s">
        <v>152</v>
      </c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5"/>
      <c r="Y18" s="33"/>
    </row>
    <row r="19" spans="1:25" ht="15.75" thickBot="1" x14ac:dyDescent="0.3">
      <c r="A19" s="33"/>
      <c r="B19" s="50" t="s">
        <v>155</v>
      </c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3"/>
      <c r="Y19" s="33"/>
    </row>
    <row r="20" spans="1:25" ht="15.75" thickBot="1" x14ac:dyDescent="0.3">
      <c r="A20" s="33"/>
      <c r="B20" s="58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</row>
    <row r="21" spans="1:25" ht="18.75" x14ac:dyDescent="0.3">
      <c r="A21" s="33"/>
      <c r="B21" s="63" t="s">
        <v>154</v>
      </c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5"/>
      <c r="Y21" s="33"/>
    </row>
    <row r="22" spans="1:25" x14ac:dyDescent="0.25">
      <c r="A22" s="33"/>
      <c r="B22" s="47" t="s">
        <v>160</v>
      </c>
      <c r="X22" s="52"/>
      <c r="Y22" s="33"/>
    </row>
    <row r="23" spans="1:25" ht="16.5" thickBot="1" x14ac:dyDescent="0.3">
      <c r="A23" s="33"/>
      <c r="B23" s="66" t="s">
        <v>120</v>
      </c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8"/>
      <c r="Y23" s="33"/>
    </row>
    <row r="24" spans="1:25" x14ac:dyDescent="0.25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</row>
  </sheetData>
  <sheetProtection algorithmName="SHA-512" hashValue="jIu7mfUnROkJvUnzK5tmqqVchWD2wwXQEOi6Bxpd/ZkSjOhSNs+oZKtN3jbKJ2jzeOVXf4vNOjwNQKHUwlV6Wg==" saltValue="lKhwTLMaBMcfqiI1dXpBzA==" spinCount="100000" sheet="1" objects="1" scenarios="1"/>
  <mergeCells count="7">
    <mergeCell ref="B21:X21"/>
    <mergeCell ref="B23:X23"/>
    <mergeCell ref="B2:X2"/>
    <mergeCell ref="B4:X4"/>
    <mergeCell ref="B13:X13"/>
    <mergeCell ref="B15:X15"/>
    <mergeCell ref="B18:X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4DBED-C888-4C00-8486-C1DEE7AAE00F}">
  <sheetPr codeName="Foglio1"/>
  <dimension ref="A1:R102"/>
  <sheetViews>
    <sheetView workbookViewId="0">
      <selection activeCell="F8" sqref="F8:H8"/>
    </sheetView>
  </sheetViews>
  <sheetFormatPr defaultRowHeight="15" x14ac:dyDescent="0.25"/>
  <cols>
    <col min="1" max="2" width="3.7109375" style="1" customWidth="1"/>
    <col min="3" max="3" width="24.140625" style="1" bestFit="1" customWidth="1"/>
    <col min="4" max="4" width="24.85546875" style="1" bestFit="1" customWidth="1"/>
    <col min="5" max="5" width="14.5703125" style="1" customWidth="1"/>
    <col min="6" max="6" width="16.85546875" style="1" bestFit="1" customWidth="1"/>
    <col min="7" max="7" width="15.140625" style="1" customWidth="1"/>
    <col min="8" max="8" width="14" style="1" customWidth="1"/>
    <col min="9" max="10" width="20.7109375" style="1" customWidth="1"/>
    <col min="11" max="11" width="9.140625" style="1"/>
    <col min="12" max="12" width="12.140625" style="1" customWidth="1"/>
    <col min="13" max="17" width="9.140625" style="1"/>
    <col min="18" max="18" width="10.7109375" style="1" customWidth="1"/>
    <col min="19" max="16384" width="9.140625" style="1"/>
  </cols>
  <sheetData>
    <row r="1" spans="1:18" ht="15.75" thickBot="1" x14ac:dyDescent="0.3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1:18" ht="29.25" thickBot="1" x14ac:dyDescent="0.5">
      <c r="A2" s="61"/>
      <c r="B2" s="61"/>
      <c r="C2" s="94" t="s">
        <v>0</v>
      </c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6"/>
      <c r="R2" s="61"/>
    </row>
    <row r="3" spans="1:18" x14ac:dyDescent="0.25">
      <c r="A3" s="61"/>
      <c r="B3" s="61"/>
      <c r="C3" s="47"/>
      <c r="Q3" s="52"/>
      <c r="R3" s="61"/>
    </row>
    <row r="4" spans="1:18" x14ac:dyDescent="0.25">
      <c r="A4" s="61"/>
      <c r="B4" s="61"/>
      <c r="C4" s="92" t="s">
        <v>118</v>
      </c>
      <c r="D4" s="93"/>
      <c r="I4" s="23" t="s">
        <v>7</v>
      </c>
      <c r="J4" s="23" t="s">
        <v>8</v>
      </c>
      <c r="K4" s="97" t="s">
        <v>135</v>
      </c>
      <c r="L4" s="97"/>
      <c r="Q4" s="52"/>
      <c r="R4" s="61"/>
    </row>
    <row r="5" spans="1:18" x14ac:dyDescent="0.25">
      <c r="A5" s="61"/>
      <c r="B5" s="61"/>
      <c r="C5" s="48"/>
      <c r="D5" s="24" t="s">
        <v>110</v>
      </c>
      <c r="F5" s="86" t="s">
        <v>6</v>
      </c>
      <c r="G5" s="87"/>
      <c r="H5" s="88"/>
      <c r="I5" s="28">
        <v>45721</v>
      </c>
      <c r="J5" s="28">
        <v>45930</v>
      </c>
      <c r="K5" s="75">
        <f>(J5-I5)+1</f>
        <v>210</v>
      </c>
      <c r="L5" s="75"/>
      <c r="Q5" s="52"/>
      <c r="R5" s="61"/>
    </row>
    <row r="6" spans="1:18" x14ac:dyDescent="0.25">
      <c r="A6" s="61"/>
      <c r="B6" s="61"/>
      <c r="C6" s="49" t="s">
        <v>1</v>
      </c>
      <c r="D6" s="27">
        <v>285</v>
      </c>
      <c r="Q6" s="52"/>
      <c r="R6" s="61"/>
    </row>
    <row r="7" spans="1:18" x14ac:dyDescent="0.25">
      <c r="A7" s="61"/>
      <c r="B7" s="61"/>
      <c r="C7" s="49" t="s">
        <v>2</v>
      </c>
      <c r="D7" s="27">
        <v>350.88</v>
      </c>
      <c r="F7" s="86" t="s">
        <v>9</v>
      </c>
      <c r="G7" s="87"/>
      <c r="H7" s="88"/>
      <c r="I7" s="29">
        <v>240</v>
      </c>
      <c r="Q7" s="52"/>
      <c r="R7" s="61"/>
    </row>
    <row r="8" spans="1:18" x14ac:dyDescent="0.25">
      <c r="A8" s="61"/>
      <c r="B8" s="61"/>
      <c r="C8" s="49" t="s">
        <v>3</v>
      </c>
      <c r="D8" s="27">
        <v>67.3</v>
      </c>
      <c r="F8" s="86" t="s">
        <v>16</v>
      </c>
      <c r="G8" s="87"/>
      <c r="H8" s="88"/>
      <c r="I8" s="29">
        <v>220</v>
      </c>
      <c r="Q8" s="52"/>
      <c r="R8" s="61"/>
    </row>
    <row r="9" spans="1:18" x14ac:dyDescent="0.25">
      <c r="A9" s="61"/>
      <c r="B9" s="61"/>
      <c r="C9" s="49" t="s">
        <v>4</v>
      </c>
      <c r="D9" s="27">
        <v>107.18</v>
      </c>
      <c r="F9" s="86" t="s">
        <v>17</v>
      </c>
      <c r="G9" s="87"/>
      <c r="H9" s="88"/>
      <c r="I9" s="4">
        <f>I7-I8</f>
        <v>20</v>
      </c>
      <c r="Q9" s="52"/>
      <c r="R9" s="61"/>
    </row>
    <row r="10" spans="1:18" x14ac:dyDescent="0.25">
      <c r="A10" s="61"/>
      <c r="B10" s="61"/>
      <c r="C10" s="49" t="s">
        <v>5</v>
      </c>
      <c r="D10" s="27">
        <v>25.14</v>
      </c>
      <c r="Q10" s="52"/>
      <c r="R10" s="61"/>
    </row>
    <row r="11" spans="1:18" x14ac:dyDescent="0.25">
      <c r="A11" s="61"/>
      <c r="B11" s="61"/>
      <c r="C11" s="49" t="s">
        <v>59</v>
      </c>
      <c r="D11" s="27">
        <v>0</v>
      </c>
      <c r="Q11" s="52"/>
      <c r="R11" s="61"/>
    </row>
    <row r="12" spans="1:18" x14ac:dyDescent="0.25">
      <c r="A12" s="61"/>
      <c r="B12" s="61"/>
      <c r="C12" s="49" t="s">
        <v>60</v>
      </c>
      <c r="D12" s="27">
        <v>-104.64</v>
      </c>
      <c r="F12" s="86" t="s">
        <v>142</v>
      </c>
      <c r="G12" s="87"/>
      <c r="H12" s="88"/>
      <c r="I12" s="23" t="s">
        <v>11</v>
      </c>
      <c r="J12" s="97" t="s">
        <v>12</v>
      </c>
      <c r="K12" s="97"/>
      <c r="L12" s="97"/>
      <c r="M12" s="46"/>
      <c r="Q12" s="52"/>
      <c r="R12" s="61"/>
    </row>
    <row r="13" spans="1:18" x14ac:dyDescent="0.25">
      <c r="A13" s="61"/>
      <c r="B13" s="61"/>
      <c r="C13" s="48"/>
      <c r="D13" s="9"/>
      <c r="F13" s="89"/>
      <c r="G13" s="90"/>
      <c r="H13" s="91"/>
      <c r="I13" s="4"/>
      <c r="J13" s="75"/>
      <c r="K13" s="75"/>
      <c r="L13" s="75"/>
      <c r="Q13" s="52"/>
      <c r="R13" s="61"/>
    </row>
    <row r="14" spans="1:18" x14ac:dyDescent="0.25">
      <c r="A14" s="61"/>
      <c r="B14" s="61"/>
      <c r="C14" s="49" t="s">
        <v>104</v>
      </c>
      <c r="D14" s="9">
        <f>SUM(D6:D12)</f>
        <v>730.8599999999999</v>
      </c>
      <c r="F14" s="86" t="s">
        <v>10</v>
      </c>
      <c r="G14" s="87"/>
      <c r="H14" s="88"/>
      <c r="I14" s="29">
        <v>4</v>
      </c>
      <c r="J14" s="98">
        <v>9</v>
      </c>
      <c r="K14" s="98"/>
      <c r="L14" s="98"/>
      <c r="M14" s="54"/>
      <c r="Q14" s="52"/>
      <c r="R14" s="61"/>
    </row>
    <row r="15" spans="1:18" x14ac:dyDescent="0.25">
      <c r="A15" s="61"/>
      <c r="B15" s="61"/>
      <c r="C15" s="49" t="s">
        <v>111</v>
      </c>
      <c r="D15" s="9">
        <f>ROUND(D14+(D14/100*10),2)</f>
        <v>803.95</v>
      </c>
      <c r="F15" s="86" t="s">
        <v>13</v>
      </c>
      <c r="G15" s="87"/>
      <c r="H15" s="88"/>
      <c r="I15" s="29">
        <v>1</v>
      </c>
      <c r="J15" s="75"/>
      <c r="K15" s="75"/>
      <c r="L15" s="75"/>
      <c r="Q15" s="52"/>
      <c r="R15" s="61"/>
    </row>
    <row r="16" spans="1:18" x14ac:dyDescent="0.25">
      <c r="A16" s="61"/>
      <c r="B16" s="61"/>
      <c r="C16" s="47"/>
      <c r="F16" s="86" t="s">
        <v>14</v>
      </c>
      <c r="G16" s="87"/>
      <c r="H16" s="88"/>
      <c r="I16" s="29">
        <v>1</v>
      </c>
      <c r="J16" s="75"/>
      <c r="K16" s="75"/>
      <c r="L16" s="75"/>
      <c r="Q16" s="52"/>
      <c r="R16" s="61"/>
    </row>
    <row r="17" spans="1:18" x14ac:dyDescent="0.25">
      <c r="A17" s="61"/>
      <c r="B17" s="61"/>
      <c r="C17" s="47"/>
      <c r="F17" s="86" t="s">
        <v>15</v>
      </c>
      <c r="G17" s="87"/>
      <c r="H17" s="88"/>
      <c r="I17" s="29"/>
      <c r="J17" s="75"/>
      <c r="K17" s="75"/>
      <c r="L17" s="75"/>
      <c r="Q17" s="52"/>
      <c r="R17" s="61"/>
    </row>
    <row r="18" spans="1:18" x14ac:dyDescent="0.25">
      <c r="A18" s="61"/>
      <c r="B18" s="61"/>
      <c r="C18" s="47"/>
      <c r="F18" s="89"/>
      <c r="G18" s="90"/>
      <c r="H18" s="91"/>
      <c r="I18" s="4"/>
      <c r="J18" s="75"/>
      <c r="K18" s="75"/>
      <c r="L18" s="75"/>
      <c r="Q18" s="52"/>
      <c r="R18" s="61"/>
    </row>
    <row r="19" spans="1:18" x14ac:dyDescent="0.25">
      <c r="A19" s="61"/>
      <c r="B19" s="61"/>
      <c r="C19" s="47"/>
      <c r="F19" s="86" t="s">
        <v>109</v>
      </c>
      <c r="G19" s="87"/>
      <c r="H19" s="88"/>
      <c r="I19" s="4">
        <f>SUM(I14:I18)</f>
        <v>6</v>
      </c>
      <c r="J19" s="75"/>
      <c r="K19" s="75"/>
      <c r="L19" s="75"/>
      <c r="Q19" s="52"/>
      <c r="R19" s="61"/>
    </row>
    <row r="20" spans="1:18" ht="15.75" thickBot="1" x14ac:dyDescent="0.3">
      <c r="A20" s="61"/>
      <c r="B20" s="61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3"/>
      <c r="R20" s="61"/>
    </row>
    <row r="21" spans="1:18" x14ac:dyDescent="0.25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</row>
    <row r="23" spans="1:18" ht="15.75" thickBot="1" x14ac:dyDescent="0.3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</row>
    <row r="24" spans="1:18" ht="29.25" thickBot="1" x14ac:dyDescent="0.5">
      <c r="A24" s="45"/>
      <c r="B24" s="45"/>
      <c r="C24" s="94" t="s">
        <v>132</v>
      </c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6"/>
      <c r="R24" s="45"/>
    </row>
    <row r="25" spans="1:18" x14ac:dyDescent="0.25">
      <c r="A25" s="45"/>
      <c r="B25" s="45"/>
      <c r="C25" s="47"/>
      <c r="Q25" s="52"/>
      <c r="R25" s="45"/>
    </row>
    <row r="26" spans="1:18" ht="75" x14ac:dyDescent="0.25">
      <c r="A26" s="45"/>
      <c r="B26" s="45"/>
      <c r="C26" s="55" t="s">
        <v>56</v>
      </c>
      <c r="D26" s="30" t="s">
        <v>50</v>
      </c>
      <c r="E26" s="26" t="s">
        <v>139</v>
      </c>
      <c r="F26" s="15">
        <f>E100</f>
        <v>270</v>
      </c>
      <c r="G26" s="84" t="s">
        <v>138</v>
      </c>
      <c r="H26" s="85"/>
      <c r="I26" s="15">
        <f>I7-F26</f>
        <v>-30</v>
      </c>
      <c r="J26" s="26" t="s">
        <v>137</v>
      </c>
      <c r="K26" s="7">
        <f>I7/I19</f>
        <v>40</v>
      </c>
      <c r="L26" s="26" t="s">
        <v>136</v>
      </c>
      <c r="M26" s="15">
        <f>COUNTIF(G29:G98,"&lt;&gt;0")</f>
        <v>6</v>
      </c>
      <c r="Q26" s="52"/>
      <c r="R26" s="45"/>
    </row>
    <row r="27" spans="1:18" x14ac:dyDescent="0.25">
      <c r="A27" s="45"/>
      <c r="B27" s="45"/>
      <c r="C27" s="47"/>
      <c r="Q27" s="52"/>
      <c r="R27" s="45"/>
    </row>
    <row r="28" spans="1:18" ht="90.75" thickBot="1" x14ac:dyDescent="0.3">
      <c r="A28" s="45"/>
      <c r="B28" s="45"/>
      <c r="C28" s="55" t="s">
        <v>134</v>
      </c>
      <c r="D28" s="25" t="s">
        <v>19</v>
      </c>
      <c r="E28" s="26" t="s">
        <v>140</v>
      </c>
      <c r="F28" s="26" t="s">
        <v>20</v>
      </c>
      <c r="G28" s="26" t="s">
        <v>141</v>
      </c>
      <c r="H28" s="26" t="s">
        <v>135</v>
      </c>
      <c r="I28" s="26" t="s">
        <v>58</v>
      </c>
      <c r="J28" s="26" t="s">
        <v>133</v>
      </c>
      <c r="Q28" s="52"/>
      <c r="R28" s="45"/>
    </row>
    <row r="29" spans="1:18" ht="15.75" thickBot="1" x14ac:dyDescent="0.3">
      <c r="A29" s="45"/>
      <c r="B29" s="45"/>
      <c r="C29" s="56">
        <v>1</v>
      </c>
      <c r="D29" s="29" t="s">
        <v>52</v>
      </c>
      <c r="E29" s="30">
        <v>90</v>
      </c>
      <c r="F29" s="32">
        <f t="shared" ref="F29:F60" si="0">E29/$E$100</f>
        <v>0.33333333333333331</v>
      </c>
      <c r="G29" s="7">
        <f t="shared" ref="G29:G60" si="1">IF(D29&lt;&gt;"",(IF($D$26="SI",E29-(-$I$26*F29),$K$26)),0)</f>
        <v>80</v>
      </c>
      <c r="H29" s="15">
        <f>IF(D29&lt;&gt;"",$K$5,"")</f>
        <v>210</v>
      </c>
      <c r="I29" s="30">
        <v>3</v>
      </c>
      <c r="J29" s="44" t="str" cm="1">
        <f t="array" ref="J29">_xlfn.IFS(AND(D29='CALCOLO-NON MODIFICARE'!$B$2,I29&gt;=1),"OK",AND(D29='CALCOLO-NON MODIFICARE'!$B$3,I29=""),"OK",AND(D29='CALCOLO-NON MODIFICARE'!$B$4,I29&gt;=1),"OK",AND(D29='CALCOLO-NON MODIFICARE'!$B$5,I29&gt;=1),"OK")</f>
        <v>OK</v>
      </c>
      <c r="K29" s="72" t="s">
        <v>116</v>
      </c>
      <c r="L29" s="73"/>
      <c r="M29" s="73"/>
      <c r="N29" s="73"/>
      <c r="O29" s="73"/>
      <c r="P29" s="73"/>
      <c r="Q29" s="74"/>
      <c r="R29" s="45"/>
    </row>
    <row r="30" spans="1:18" ht="15.75" thickBot="1" x14ac:dyDescent="0.3">
      <c r="A30" s="45"/>
      <c r="B30" s="45"/>
      <c r="C30" s="56">
        <v>2</v>
      </c>
      <c r="D30" s="29" t="s">
        <v>52</v>
      </c>
      <c r="E30" s="30">
        <v>70</v>
      </c>
      <c r="F30" s="32">
        <f t="shared" si="0"/>
        <v>0.25925925925925924</v>
      </c>
      <c r="G30" s="7">
        <f t="shared" si="1"/>
        <v>62.222222222222221</v>
      </c>
      <c r="H30" s="15">
        <f t="shared" ref="H30:H93" si="2">IF(D30&lt;&gt;"",$K$5,"")</f>
        <v>210</v>
      </c>
      <c r="I30" s="30">
        <v>3</v>
      </c>
      <c r="J30" s="44" t="str" cm="1">
        <f t="array" ref="J30">_xlfn.IFS(AND(D30='CALCOLO-NON MODIFICARE'!$B$2,I30&gt;=1),"OK",AND(D30='CALCOLO-NON MODIFICARE'!$B$3,I30=""),"OK",AND(D30='CALCOLO-NON MODIFICARE'!$B$4,I30&gt;=1),"OK",AND(D30='CALCOLO-NON MODIFICARE'!$B$5,I30&gt;=1),"OK")</f>
        <v>OK</v>
      </c>
      <c r="K30" s="78" t="str">
        <f>'CALCOLO-NON MODIFICARE'!B2</f>
        <v>Domestico Residente</v>
      </c>
      <c r="L30" s="79"/>
      <c r="M30" s="80"/>
      <c r="N30" s="72" t="str">
        <f>IF(COUNTIF(D29:D98,'CALCOLO-NON MODIFICARE'!B2)-I14=0,'CALCOLO-NON MODIFICARE'!B10,'CALCOLO-NON MODIFICARE'!B11)</f>
        <v>CONTROLLO OK</v>
      </c>
      <c r="O30" s="73"/>
      <c r="P30" s="73"/>
      <c r="Q30" s="74"/>
      <c r="R30" s="45"/>
    </row>
    <row r="31" spans="1:18" ht="15.75" thickBot="1" x14ac:dyDescent="0.3">
      <c r="A31" s="45"/>
      <c r="B31" s="45"/>
      <c r="C31" s="56">
        <v>3</v>
      </c>
      <c r="D31" s="29" t="s">
        <v>52</v>
      </c>
      <c r="E31" s="30">
        <v>50</v>
      </c>
      <c r="F31" s="32">
        <f t="shared" si="0"/>
        <v>0.18518518518518517</v>
      </c>
      <c r="G31" s="7">
        <f t="shared" si="1"/>
        <v>44.444444444444443</v>
      </c>
      <c r="H31" s="15">
        <f t="shared" si="2"/>
        <v>210</v>
      </c>
      <c r="I31" s="30">
        <v>2</v>
      </c>
      <c r="J31" s="44" t="str" cm="1">
        <f t="array" ref="J31">_xlfn.IFS(AND(D31='CALCOLO-NON MODIFICARE'!$B$2,I31&gt;=1),"OK",AND(D31='CALCOLO-NON MODIFICARE'!$B$3,I31=""),"OK",AND(D31='CALCOLO-NON MODIFICARE'!$B$4,I31&gt;=1),"OK",AND(D31='CALCOLO-NON MODIFICARE'!$B$5,I31&gt;=1),"OK")</f>
        <v>OK</v>
      </c>
      <c r="K31" s="78" t="str">
        <f>'CALCOLO-NON MODIFICARE'!B3</f>
        <v>Domestico Non Residente</v>
      </c>
      <c r="L31" s="79"/>
      <c r="M31" s="80"/>
      <c r="N31" s="72" t="str">
        <f>IF(COUNTIF(D29:D98,'CALCOLO-NON MODIFICARE'!B3)-I15=0,'CALCOLO-NON MODIFICARE'!B10,'CALCOLO-NON MODIFICARE'!B11)</f>
        <v>CONTROLLO OK</v>
      </c>
      <c r="O31" s="73"/>
      <c r="P31" s="73"/>
      <c r="Q31" s="74"/>
      <c r="R31" s="45"/>
    </row>
    <row r="32" spans="1:18" ht="15.75" thickBot="1" x14ac:dyDescent="0.3">
      <c r="A32" s="45"/>
      <c r="B32" s="45"/>
      <c r="C32" s="56">
        <v>4</v>
      </c>
      <c r="D32" s="29" t="s">
        <v>52</v>
      </c>
      <c r="E32" s="30">
        <v>30</v>
      </c>
      <c r="F32" s="32">
        <f t="shared" si="0"/>
        <v>0.1111111111111111</v>
      </c>
      <c r="G32" s="7">
        <f t="shared" si="1"/>
        <v>26.666666666666668</v>
      </c>
      <c r="H32" s="15">
        <f t="shared" si="2"/>
        <v>210</v>
      </c>
      <c r="I32" s="30">
        <v>1</v>
      </c>
      <c r="J32" s="44" t="str" cm="1">
        <f t="array" ref="J32">_xlfn.IFS(AND(D32='CALCOLO-NON MODIFICARE'!$B$2,I32&gt;=1),"OK",AND(D32='CALCOLO-NON MODIFICARE'!$B$3,I32=""),"OK",AND(D32='CALCOLO-NON MODIFICARE'!$B$4,I32&gt;=1),"OK",AND(D32='CALCOLO-NON MODIFICARE'!$B$5,I32&gt;=1),"OK")</f>
        <v>OK</v>
      </c>
      <c r="K32" s="78" t="str">
        <f>'CALCOLO-NON MODIFICARE'!B4</f>
        <v>Commerciale-Artigianale</v>
      </c>
      <c r="L32" s="79"/>
      <c r="M32" s="80"/>
      <c r="N32" s="72" t="str">
        <f>IF(COUNTIF(D29:D98,'CALCOLO-NON MODIFICARE'!B4)-I16=0,'CALCOLO-NON MODIFICARE'!B10,'CALCOLO-NON MODIFICARE'!B11)</f>
        <v>CONTROLLO OK</v>
      </c>
      <c r="O32" s="73"/>
      <c r="P32" s="73"/>
      <c r="Q32" s="74"/>
      <c r="R32" s="45"/>
    </row>
    <row r="33" spans="1:18" ht="15.75" thickBot="1" x14ac:dyDescent="0.3">
      <c r="A33" s="45"/>
      <c r="B33" s="45"/>
      <c r="C33" s="56">
        <v>5</v>
      </c>
      <c r="D33" s="29" t="s">
        <v>53</v>
      </c>
      <c r="E33" s="30">
        <v>10</v>
      </c>
      <c r="F33" s="32">
        <f t="shared" si="0"/>
        <v>3.7037037037037035E-2</v>
      </c>
      <c r="G33" s="7">
        <f t="shared" si="1"/>
        <v>8.8888888888888893</v>
      </c>
      <c r="H33" s="15">
        <f t="shared" si="2"/>
        <v>210</v>
      </c>
      <c r="I33" s="30"/>
      <c r="J33" s="44" t="str" cm="1">
        <f t="array" ref="J33">_xlfn.IFS(AND(D33='CALCOLO-NON MODIFICARE'!$B$2,I33&gt;=1),"OK",AND(D33='CALCOLO-NON MODIFICARE'!$B$3,I33=""),"OK",AND(D33='CALCOLO-NON MODIFICARE'!$B$4,I33&gt;=1),"OK",AND(D33='CALCOLO-NON MODIFICARE'!$B$5,I33&gt;=1),"OK")</f>
        <v>OK</v>
      </c>
      <c r="K33" s="78" t="str">
        <f>'CALCOLO-NON MODIFICARE'!B5</f>
        <v>Altri Usi</v>
      </c>
      <c r="L33" s="79"/>
      <c r="M33" s="80"/>
      <c r="N33" s="72" t="str">
        <f>IF(COUNTIF(D29:D98,'CALCOLO-NON MODIFICARE'!B5)-I17=0,'CALCOLO-NON MODIFICARE'!B10,'CALCOLO-NON MODIFICARE'!B11)</f>
        <v>CONTROLLO OK</v>
      </c>
      <c r="O33" s="73"/>
      <c r="P33" s="73"/>
      <c r="Q33" s="74"/>
      <c r="R33" s="45"/>
    </row>
    <row r="34" spans="1:18" ht="15.75" thickBot="1" x14ac:dyDescent="0.3">
      <c r="A34" s="45"/>
      <c r="B34" s="45"/>
      <c r="C34" s="56">
        <v>6</v>
      </c>
      <c r="D34" s="29" t="s">
        <v>54</v>
      </c>
      <c r="E34" s="30">
        <v>20</v>
      </c>
      <c r="F34" s="32">
        <f t="shared" si="0"/>
        <v>7.407407407407407E-2</v>
      </c>
      <c r="G34" s="7">
        <f t="shared" si="1"/>
        <v>17.777777777777779</v>
      </c>
      <c r="H34" s="15">
        <f t="shared" si="2"/>
        <v>210</v>
      </c>
      <c r="I34" s="30">
        <v>1</v>
      </c>
      <c r="J34" s="44" t="str" cm="1">
        <f t="array" ref="J34">_xlfn.IFS(AND(D34='CALCOLO-NON MODIFICARE'!$B$2,I34&gt;=1),"OK",AND(D34='CALCOLO-NON MODIFICARE'!$B$3,I34=""),"OK",AND(D34='CALCOLO-NON MODIFICARE'!$B$4,I34&gt;=1),"OK",AND(D34='CALCOLO-NON MODIFICARE'!$B$5,I34&gt;=1),"OK")</f>
        <v>OK</v>
      </c>
      <c r="K34" s="47"/>
      <c r="Q34" s="52"/>
      <c r="R34" s="45"/>
    </row>
    <row r="35" spans="1:18" ht="15.75" thickBot="1" x14ac:dyDescent="0.3">
      <c r="A35" s="45"/>
      <c r="B35" s="45"/>
      <c r="C35" s="56">
        <v>7</v>
      </c>
      <c r="D35" s="29"/>
      <c r="E35" s="30"/>
      <c r="F35" s="32">
        <f t="shared" si="0"/>
        <v>0</v>
      </c>
      <c r="G35" s="7">
        <f t="shared" si="1"/>
        <v>0</v>
      </c>
      <c r="H35" s="15" t="str">
        <f t="shared" si="2"/>
        <v/>
      </c>
      <c r="I35" s="30"/>
      <c r="J35" s="44" t="e" cm="1">
        <f t="array" ref="J35">_xlfn.IFS(AND(D35='CALCOLO-NON MODIFICARE'!$B$2,I35&gt;=1),"OK",AND(D35='CALCOLO-NON MODIFICARE'!$B$3,I35=""),"OK",AND(D35='CALCOLO-NON MODIFICARE'!$B$4,I35&gt;=1),"OK",AND(D35='CALCOLO-NON MODIFICARE'!$B$5,I35&gt;=1),"OK")</f>
        <v>#N/A</v>
      </c>
      <c r="K35" s="72" t="s">
        <v>117</v>
      </c>
      <c r="L35" s="73"/>
      <c r="M35" s="73"/>
      <c r="N35" s="73"/>
      <c r="O35" s="73"/>
      <c r="P35" s="73"/>
      <c r="Q35" s="74"/>
      <c r="R35" s="45"/>
    </row>
    <row r="36" spans="1:18" ht="15.75" thickBot="1" x14ac:dyDescent="0.3">
      <c r="A36" s="45"/>
      <c r="B36" s="45"/>
      <c r="C36" s="56">
        <v>8</v>
      </c>
      <c r="D36" s="29"/>
      <c r="E36" s="30"/>
      <c r="F36" s="32">
        <f t="shared" si="0"/>
        <v>0</v>
      </c>
      <c r="G36" s="7">
        <f t="shared" si="1"/>
        <v>0</v>
      </c>
      <c r="H36" s="15" t="str">
        <f t="shared" si="2"/>
        <v/>
      </c>
      <c r="I36" s="30"/>
      <c r="J36" s="44" t="e" cm="1">
        <f t="array" ref="J36">_xlfn.IFS(AND(D36='CALCOLO-NON MODIFICARE'!$B$2,I36&gt;=1),"OK",AND(D36='CALCOLO-NON MODIFICARE'!$B$3,I36=""),"OK",AND(D36='CALCOLO-NON MODIFICARE'!$B$4,I36&gt;=1),"OK",AND(D36='CALCOLO-NON MODIFICARE'!$B$5,I36&gt;=1),"OK")</f>
        <v>#N/A</v>
      </c>
      <c r="K36" s="72" t="str">
        <f>IF(SUMIF(D29:D98,'CALCOLO-NON MODIFICARE'!B2,I29:I98)-J14=0,'CALCOLO-NON MODIFICARE'!B10,'CALCOLO-NON MODIFICARE'!B11)</f>
        <v>CONTROLLO OK</v>
      </c>
      <c r="L36" s="73"/>
      <c r="M36" s="73"/>
      <c r="N36" s="73"/>
      <c r="O36" s="73"/>
      <c r="P36" s="73"/>
      <c r="Q36" s="74"/>
      <c r="R36" s="45"/>
    </row>
    <row r="37" spans="1:18" ht="15.75" thickBot="1" x14ac:dyDescent="0.3">
      <c r="A37" s="45"/>
      <c r="B37" s="45"/>
      <c r="C37" s="56">
        <v>9</v>
      </c>
      <c r="D37" s="29"/>
      <c r="E37" s="30"/>
      <c r="F37" s="32">
        <f t="shared" si="0"/>
        <v>0</v>
      </c>
      <c r="G37" s="7">
        <f t="shared" si="1"/>
        <v>0</v>
      </c>
      <c r="H37" s="15" t="str">
        <f t="shared" si="2"/>
        <v/>
      </c>
      <c r="I37" s="30"/>
      <c r="J37" s="44" t="e" cm="1">
        <f t="array" ref="J37">_xlfn.IFS(AND(D37='CALCOLO-NON MODIFICARE'!$B$2,I37&gt;=1),"OK",AND(D37='CALCOLO-NON MODIFICARE'!$B$3,I37=""),"OK",AND(D37='CALCOLO-NON MODIFICARE'!$B$4,I37&gt;=1),"OK",AND(D37='CALCOLO-NON MODIFICARE'!$B$5,I37&gt;=1),"OK")</f>
        <v>#N/A</v>
      </c>
      <c r="K37" s="47"/>
      <c r="Q37" s="52"/>
      <c r="R37" s="45"/>
    </row>
    <row r="38" spans="1:18" ht="15.75" thickBot="1" x14ac:dyDescent="0.3">
      <c r="A38" s="45"/>
      <c r="B38" s="45"/>
      <c r="C38" s="56">
        <v>10</v>
      </c>
      <c r="D38" s="29"/>
      <c r="E38" s="30"/>
      <c r="F38" s="32">
        <f t="shared" si="0"/>
        <v>0</v>
      </c>
      <c r="G38" s="7">
        <f t="shared" si="1"/>
        <v>0</v>
      </c>
      <c r="H38" s="15" t="str">
        <f t="shared" si="2"/>
        <v/>
      </c>
      <c r="I38" s="30"/>
      <c r="J38" s="44" t="e" cm="1">
        <f t="array" ref="J38">_xlfn.IFS(AND(D38='CALCOLO-NON MODIFICARE'!$B$2,I38&gt;=1),"OK",AND(D38='CALCOLO-NON MODIFICARE'!$B$3,I38=""),"OK",AND(D38='CALCOLO-NON MODIFICARE'!$B$4,I38&gt;=1),"OK",AND(D38='CALCOLO-NON MODIFICARE'!$B$5,I38&gt;=1),"OK")</f>
        <v>#N/A</v>
      </c>
      <c r="K38" s="72" t="s">
        <v>130</v>
      </c>
      <c r="L38" s="73"/>
      <c r="M38" s="73"/>
      <c r="N38" s="73"/>
      <c r="O38" s="73"/>
      <c r="P38" s="73"/>
      <c r="Q38" s="74"/>
      <c r="R38" s="45"/>
    </row>
    <row r="39" spans="1:18" ht="15.75" thickBot="1" x14ac:dyDescent="0.3">
      <c r="A39" s="45"/>
      <c r="B39" s="45"/>
      <c r="C39" s="56">
        <v>11</v>
      </c>
      <c r="D39" s="29"/>
      <c r="E39" s="30"/>
      <c r="F39" s="32">
        <f t="shared" si="0"/>
        <v>0</v>
      </c>
      <c r="G39" s="7">
        <f t="shared" si="1"/>
        <v>0</v>
      </c>
      <c r="H39" s="15" t="str">
        <f t="shared" si="2"/>
        <v/>
      </c>
      <c r="I39" s="30"/>
      <c r="J39" s="44" t="e" cm="1">
        <f t="array" ref="J39">_xlfn.IFS(AND(D39='CALCOLO-NON MODIFICARE'!$B$2,I39&gt;=1),"OK",AND(D39='CALCOLO-NON MODIFICARE'!$B$3,I39=""),"OK",AND(D39='CALCOLO-NON MODIFICARE'!$B$4,I39&gt;=1),"OK",AND(D39='CALCOLO-NON MODIFICARE'!$B$5,I39&gt;=1),"OK")</f>
        <v>#N/A</v>
      </c>
      <c r="K39" s="78" t="s">
        <v>128</v>
      </c>
      <c r="L39" s="79"/>
      <c r="M39" s="80"/>
      <c r="N39" s="81" t="str">
        <f>IF(SUMIF(D29:D98,'CALCOLO-NON MODIFICARE'!B4,I29:I98)-I16&gt;=0,'CALCOLO-NON MODIFICARE'!B10,'CALCOLO-NON MODIFICARE'!B11)</f>
        <v>CONTROLLO OK</v>
      </c>
      <c r="O39" s="82"/>
      <c r="P39" s="82"/>
      <c r="Q39" s="83"/>
      <c r="R39" s="45"/>
    </row>
    <row r="40" spans="1:18" ht="15.75" thickBot="1" x14ac:dyDescent="0.3">
      <c r="A40" s="45"/>
      <c r="B40" s="45"/>
      <c r="C40" s="56">
        <v>12</v>
      </c>
      <c r="D40" s="29"/>
      <c r="E40" s="30"/>
      <c r="F40" s="32">
        <f t="shared" si="0"/>
        <v>0</v>
      </c>
      <c r="G40" s="7">
        <f t="shared" si="1"/>
        <v>0</v>
      </c>
      <c r="H40" s="15" t="str">
        <f t="shared" si="2"/>
        <v/>
      </c>
      <c r="I40" s="30"/>
      <c r="J40" s="44" t="e" cm="1">
        <f t="array" ref="J40">_xlfn.IFS(AND(D40='CALCOLO-NON MODIFICARE'!$B$2,I40&gt;=1),"OK",AND(D40='CALCOLO-NON MODIFICARE'!$B$3,I40=""),"OK",AND(D40='CALCOLO-NON MODIFICARE'!$B$4,I40&gt;=1),"OK",AND(D40='CALCOLO-NON MODIFICARE'!$B$5,I40&gt;=1),"OK")</f>
        <v>#N/A</v>
      </c>
      <c r="K40" s="47"/>
      <c r="Q40" s="52"/>
      <c r="R40" s="45"/>
    </row>
    <row r="41" spans="1:18" ht="15.75" thickBot="1" x14ac:dyDescent="0.3">
      <c r="A41" s="45"/>
      <c r="B41" s="45"/>
      <c r="C41" s="56">
        <v>13</v>
      </c>
      <c r="D41" s="29"/>
      <c r="E41" s="30"/>
      <c r="F41" s="32">
        <f t="shared" si="0"/>
        <v>0</v>
      </c>
      <c r="G41" s="7">
        <f t="shared" si="1"/>
        <v>0</v>
      </c>
      <c r="H41" s="15" t="str">
        <f t="shared" si="2"/>
        <v/>
      </c>
      <c r="I41" s="30"/>
      <c r="J41" s="44" t="e" cm="1">
        <f t="array" ref="J41">_xlfn.IFS(AND(D41='CALCOLO-NON MODIFICARE'!$B$2,I41&gt;=1),"OK",AND(D41='CALCOLO-NON MODIFICARE'!$B$3,I41=""),"OK",AND(D41='CALCOLO-NON MODIFICARE'!$B$4,I41&gt;=1),"OK",AND(D41='CALCOLO-NON MODIFICARE'!$B$5,I41&gt;=1),"OK")</f>
        <v>#N/A</v>
      </c>
      <c r="K41" s="72" t="s">
        <v>131</v>
      </c>
      <c r="L41" s="73"/>
      <c r="M41" s="73"/>
      <c r="N41" s="73"/>
      <c r="O41" s="73"/>
      <c r="P41" s="73"/>
      <c r="Q41" s="74"/>
      <c r="R41" s="45"/>
    </row>
    <row r="42" spans="1:18" ht="15.75" thickBot="1" x14ac:dyDescent="0.3">
      <c r="A42" s="45"/>
      <c r="B42" s="45"/>
      <c r="C42" s="56">
        <v>14</v>
      </c>
      <c r="D42" s="29"/>
      <c r="E42" s="30"/>
      <c r="F42" s="32">
        <f t="shared" si="0"/>
        <v>0</v>
      </c>
      <c r="G42" s="7">
        <f t="shared" si="1"/>
        <v>0</v>
      </c>
      <c r="H42" s="15" t="str">
        <f t="shared" si="2"/>
        <v/>
      </c>
      <c r="I42" s="30"/>
      <c r="J42" s="44" t="e" cm="1">
        <f t="array" ref="J42">_xlfn.IFS(AND(D42='CALCOLO-NON MODIFICARE'!$B$2,I42&gt;=1),"OK",AND(D42='CALCOLO-NON MODIFICARE'!$B$3,I42=""),"OK",AND(D42='CALCOLO-NON MODIFICARE'!$B$4,I42&gt;=1),"OK",AND(D42='CALCOLO-NON MODIFICARE'!$B$5,I42&gt;=1),"OK")</f>
        <v>#N/A</v>
      </c>
      <c r="K42" s="78" t="s">
        <v>55</v>
      </c>
      <c r="L42" s="79"/>
      <c r="M42" s="80"/>
      <c r="N42" s="81" t="str">
        <f>IF(SUMIF(D29:D98,'CALCOLO-NON MODIFICARE'!B5,I29:I98)-I17&gt;=0,'CALCOLO-NON MODIFICARE'!B10,'CALCOLO-NON MODIFICARE'!B11)</f>
        <v>CONTROLLO OK</v>
      </c>
      <c r="O42" s="82"/>
      <c r="P42" s="82"/>
      <c r="Q42" s="83"/>
      <c r="R42" s="45"/>
    </row>
    <row r="43" spans="1:18" x14ac:dyDescent="0.25">
      <c r="A43" s="45"/>
      <c r="B43" s="45"/>
      <c r="C43" s="56">
        <v>15</v>
      </c>
      <c r="D43" s="29"/>
      <c r="E43" s="30"/>
      <c r="F43" s="32">
        <f t="shared" si="0"/>
        <v>0</v>
      </c>
      <c r="G43" s="7">
        <f t="shared" si="1"/>
        <v>0</v>
      </c>
      <c r="H43" s="15" t="str">
        <f t="shared" si="2"/>
        <v/>
      </c>
      <c r="I43" s="30"/>
      <c r="J43" s="43" t="e" cm="1">
        <f t="array" ref="J43">_xlfn.IFS(AND(D43='CALCOLO-NON MODIFICARE'!$B$2,I43&gt;=1),"OK",AND(D43='CALCOLO-NON MODIFICARE'!$B$3,I43=""),"OK",AND(D43='CALCOLO-NON MODIFICARE'!$B$4,I43&gt;=1),"OK",AND(D43='CALCOLO-NON MODIFICARE'!$B$5,I43&gt;=1),"OK")</f>
        <v>#N/A</v>
      </c>
      <c r="Q43" s="52"/>
      <c r="R43" s="45"/>
    </row>
    <row r="44" spans="1:18" x14ac:dyDescent="0.25">
      <c r="A44" s="45"/>
      <c r="B44" s="45"/>
      <c r="C44" s="56">
        <v>16</v>
      </c>
      <c r="D44" s="29"/>
      <c r="E44" s="30"/>
      <c r="F44" s="32">
        <f t="shared" si="0"/>
        <v>0</v>
      </c>
      <c r="G44" s="7">
        <f t="shared" si="1"/>
        <v>0</v>
      </c>
      <c r="H44" s="15" t="str">
        <f t="shared" si="2"/>
        <v/>
      </c>
      <c r="I44" s="30"/>
      <c r="J44" s="43" t="e" cm="1">
        <f t="array" ref="J44">_xlfn.IFS(AND(D44='CALCOLO-NON MODIFICARE'!$B$2,I44&gt;=1),"OK",AND(D44='CALCOLO-NON MODIFICARE'!$B$3,I44=""),"OK",AND(D44='CALCOLO-NON MODIFICARE'!$B$4,I44&gt;=1),"OK",AND(D44='CALCOLO-NON MODIFICARE'!$B$5,I44&gt;=1),"OK")</f>
        <v>#N/A</v>
      </c>
      <c r="Q44" s="52"/>
      <c r="R44" s="45"/>
    </row>
    <row r="45" spans="1:18" x14ac:dyDescent="0.25">
      <c r="A45" s="45"/>
      <c r="B45" s="45"/>
      <c r="C45" s="56">
        <v>17</v>
      </c>
      <c r="D45" s="29"/>
      <c r="E45" s="30"/>
      <c r="F45" s="32">
        <f t="shared" si="0"/>
        <v>0</v>
      </c>
      <c r="G45" s="7">
        <f t="shared" si="1"/>
        <v>0</v>
      </c>
      <c r="H45" s="15" t="str">
        <f t="shared" si="2"/>
        <v/>
      </c>
      <c r="I45" s="30"/>
      <c r="J45" s="43" t="e" cm="1">
        <f t="array" ref="J45">_xlfn.IFS(AND(D45='CALCOLO-NON MODIFICARE'!$B$2,I45&gt;=1),"OK",AND(D45='CALCOLO-NON MODIFICARE'!$B$3,I45=""),"OK",AND(D45='CALCOLO-NON MODIFICARE'!$B$4,I45&gt;=1),"OK",AND(D45='CALCOLO-NON MODIFICARE'!$B$5,I45&gt;=1),"OK")</f>
        <v>#N/A</v>
      </c>
      <c r="Q45" s="52"/>
      <c r="R45" s="45"/>
    </row>
    <row r="46" spans="1:18" x14ac:dyDescent="0.25">
      <c r="A46" s="45"/>
      <c r="B46" s="45"/>
      <c r="C46" s="56">
        <v>18</v>
      </c>
      <c r="D46" s="29"/>
      <c r="E46" s="30"/>
      <c r="F46" s="32">
        <f t="shared" si="0"/>
        <v>0</v>
      </c>
      <c r="G46" s="7">
        <f t="shared" si="1"/>
        <v>0</v>
      </c>
      <c r="H46" s="15" t="str">
        <f t="shared" si="2"/>
        <v/>
      </c>
      <c r="I46" s="30"/>
      <c r="J46" s="43" t="e" cm="1">
        <f t="array" ref="J46">_xlfn.IFS(AND(D46='CALCOLO-NON MODIFICARE'!$B$2,I46&gt;=1),"OK",AND(D46='CALCOLO-NON MODIFICARE'!$B$3,I46=""),"OK",AND(D46='CALCOLO-NON MODIFICARE'!$B$4,I46&gt;=1),"OK",AND(D46='CALCOLO-NON MODIFICARE'!$B$5,I46&gt;=1),"OK")</f>
        <v>#N/A</v>
      </c>
      <c r="Q46" s="52"/>
      <c r="R46" s="45"/>
    </row>
    <row r="47" spans="1:18" x14ac:dyDescent="0.25">
      <c r="A47" s="45"/>
      <c r="B47" s="45"/>
      <c r="C47" s="56">
        <v>19</v>
      </c>
      <c r="D47" s="29"/>
      <c r="E47" s="30"/>
      <c r="F47" s="32">
        <f t="shared" si="0"/>
        <v>0</v>
      </c>
      <c r="G47" s="7">
        <f t="shared" si="1"/>
        <v>0</v>
      </c>
      <c r="H47" s="15" t="str">
        <f t="shared" si="2"/>
        <v/>
      </c>
      <c r="I47" s="30"/>
      <c r="J47" s="43" t="e" cm="1">
        <f t="array" ref="J47">_xlfn.IFS(AND(D47='CALCOLO-NON MODIFICARE'!$B$2,I47&gt;=1),"OK",AND(D47='CALCOLO-NON MODIFICARE'!$B$3,I47=""),"OK",AND(D47='CALCOLO-NON MODIFICARE'!$B$4,I47&gt;=1),"OK",AND(D47='CALCOLO-NON MODIFICARE'!$B$5,I47&gt;=1),"OK")</f>
        <v>#N/A</v>
      </c>
      <c r="Q47" s="52"/>
      <c r="R47" s="45"/>
    </row>
    <row r="48" spans="1:18" x14ac:dyDescent="0.25">
      <c r="A48" s="45"/>
      <c r="B48" s="45"/>
      <c r="C48" s="56">
        <v>20</v>
      </c>
      <c r="D48" s="29"/>
      <c r="E48" s="30"/>
      <c r="F48" s="32">
        <f t="shared" si="0"/>
        <v>0</v>
      </c>
      <c r="G48" s="7">
        <f t="shared" si="1"/>
        <v>0</v>
      </c>
      <c r="H48" s="15" t="str">
        <f t="shared" si="2"/>
        <v/>
      </c>
      <c r="I48" s="30"/>
      <c r="J48" s="43" t="e" cm="1">
        <f t="array" ref="J48">_xlfn.IFS(AND(D48='CALCOLO-NON MODIFICARE'!$B$2,I48&gt;=1),"OK",AND(D48='CALCOLO-NON MODIFICARE'!$B$3,I48=""),"OK",AND(D48='CALCOLO-NON MODIFICARE'!$B$4,I48&gt;=1),"OK",AND(D48='CALCOLO-NON MODIFICARE'!$B$5,I48&gt;=1),"OK")</f>
        <v>#N/A</v>
      </c>
      <c r="Q48" s="52"/>
      <c r="R48" s="45"/>
    </row>
    <row r="49" spans="1:18" x14ac:dyDescent="0.25">
      <c r="A49" s="45"/>
      <c r="B49" s="45"/>
      <c r="C49" s="56">
        <v>21</v>
      </c>
      <c r="D49" s="29"/>
      <c r="E49" s="30"/>
      <c r="F49" s="32">
        <f t="shared" si="0"/>
        <v>0</v>
      </c>
      <c r="G49" s="7">
        <f t="shared" si="1"/>
        <v>0</v>
      </c>
      <c r="H49" s="15" t="str">
        <f t="shared" si="2"/>
        <v/>
      </c>
      <c r="I49" s="30"/>
      <c r="J49" s="43" t="e" cm="1">
        <f t="array" ref="J49">_xlfn.IFS(AND(D49='CALCOLO-NON MODIFICARE'!$B$2,I49&gt;=1),"OK",AND(D49='CALCOLO-NON MODIFICARE'!$B$3,I49=""),"OK",AND(D49='CALCOLO-NON MODIFICARE'!$B$4,I49&gt;=1),"OK",AND(D49='CALCOLO-NON MODIFICARE'!$B$5,I49&gt;=1),"OK")</f>
        <v>#N/A</v>
      </c>
      <c r="Q49" s="52"/>
      <c r="R49" s="45"/>
    </row>
    <row r="50" spans="1:18" x14ac:dyDescent="0.25">
      <c r="A50" s="45"/>
      <c r="B50" s="45"/>
      <c r="C50" s="56">
        <v>22</v>
      </c>
      <c r="D50" s="29"/>
      <c r="E50" s="30"/>
      <c r="F50" s="32">
        <f t="shared" si="0"/>
        <v>0</v>
      </c>
      <c r="G50" s="7">
        <f t="shared" si="1"/>
        <v>0</v>
      </c>
      <c r="H50" s="15" t="str">
        <f t="shared" si="2"/>
        <v/>
      </c>
      <c r="I50" s="30"/>
      <c r="J50" s="43" t="e" cm="1">
        <f t="array" ref="J50">_xlfn.IFS(AND(D50='CALCOLO-NON MODIFICARE'!$B$2,I50&gt;=1),"OK",AND(D50='CALCOLO-NON MODIFICARE'!$B$3,I50=""),"OK",AND(D50='CALCOLO-NON MODIFICARE'!$B$4,I50&gt;=1),"OK",AND(D50='CALCOLO-NON MODIFICARE'!$B$5,I50&gt;=1),"OK")</f>
        <v>#N/A</v>
      </c>
      <c r="Q50" s="52"/>
      <c r="R50" s="45"/>
    </row>
    <row r="51" spans="1:18" x14ac:dyDescent="0.25">
      <c r="A51" s="45"/>
      <c r="B51" s="45"/>
      <c r="C51" s="56">
        <v>23</v>
      </c>
      <c r="D51" s="29"/>
      <c r="E51" s="30"/>
      <c r="F51" s="32">
        <f t="shared" si="0"/>
        <v>0</v>
      </c>
      <c r="G51" s="7">
        <f t="shared" si="1"/>
        <v>0</v>
      </c>
      <c r="H51" s="15" t="str">
        <f t="shared" si="2"/>
        <v/>
      </c>
      <c r="I51" s="30"/>
      <c r="J51" s="43" t="e" cm="1">
        <f t="array" ref="J51">_xlfn.IFS(AND(D51='CALCOLO-NON MODIFICARE'!$B$2,I51&gt;=1),"OK",AND(D51='CALCOLO-NON MODIFICARE'!$B$3,I51=""),"OK",AND(D51='CALCOLO-NON MODIFICARE'!$B$4,I51&gt;=1),"OK",AND(D51='CALCOLO-NON MODIFICARE'!$B$5,I51&gt;=1),"OK")</f>
        <v>#N/A</v>
      </c>
      <c r="Q51" s="52"/>
      <c r="R51" s="45"/>
    </row>
    <row r="52" spans="1:18" x14ac:dyDescent="0.25">
      <c r="A52" s="45"/>
      <c r="B52" s="45"/>
      <c r="C52" s="56">
        <v>24</v>
      </c>
      <c r="D52" s="29"/>
      <c r="E52" s="30"/>
      <c r="F52" s="32">
        <f t="shared" si="0"/>
        <v>0</v>
      </c>
      <c r="G52" s="7">
        <f t="shared" si="1"/>
        <v>0</v>
      </c>
      <c r="H52" s="15" t="str">
        <f t="shared" si="2"/>
        <v/>
      </c>
      <c r="I52" s="30"/>
      <c r="J52" s="43" t="e" cm="1">
        <f t="array" ref="J52">_xlfn.IFS(AND(D52='CALCOLO-NON MODIFICARE'!$B$2,I52&gt;=1),"OK",AND(D52='CALCOLO-NON MODIFICARE'!$B$3,I52=""),"OK",AND(D52='CALCOLO-NON MODIFICARE'!$B$4,I52&gt;=1),"OK",AND(D52='CALCOLO-NON MODIFICARE'!$B$5,I52&gt;=1),"OK")</f>
        <v>#N/A</v>
      </c>
      <c r="Q52" s="52"/>
      <c r="R52" s="45"/>
    </row>
    <row r="53" spans="1:18" x14ac:dyDescent="0.25">
      <c r="A53" s="45"/>
      <c r="B53" s="45"/>
      <c r="C53" s="56">
        <v>25</v>
      </c>
      <c r="D53" s="29"/>
      <c r="E53" s="30"/>
      <c r="F53" s="32">
        <f t="shared" si="0"/>
        <v>0</v>
      </c>
      <c r="G53" s="7">
        <f t="shared" si="1"/>
        <v>0</v>
      </c>
      <c r="H53" s="15" t="str">
        <f t="shared" si="2"/>
        <v/>
      </c>
      <c r="I53" s="30"/>
      <c r="J53" s="43" t="e" cm="1">
        <f t="array" ref="J53">_xlfn.IFS(AND(D53='CALCOLO-NON MODIFICARE'!$B$2,I53&gt;=1),"OK",AND(D53='CALCOLO-NON MODIFICARE'!$B$3,I53=""),"OK",AND(D53='CALCOLO-NON MODIFICARE'!$B$4,I53&gt;=1),"OK",AND(D53='CALCOLO-NON MODIFICARE'!$B$5,I53&gt;=1),"OK")</f>
        <v>#N/A</v>
      </c>
      <c r="Q53" s="52"/>
      <c r="R53" s="45"/>
    </row>
    <row r="54" spans="1:18" x14ac:dyDescent="0.25">
      <c r="A54" s="45"/>
      <c r="B54" s="45"/>
      <c r="C54" s="56">
        <v>26</v>
      </c>
      <c r="D54" s="29"/>
      <c r="E54" s="30"/>
      <c r="F54" s="32">
        <f t="shared" si="0"/>
        <v>0</v>
      </c>
      <c r="G54" s="7">
        <f t="shared" si="1"/>
        <v>0</v>
      </c>
      <c r="H54" s="15" t="str">
        <f t="shared" si="2"/>
        <v/>
      </c>
      <c r="I54" s="30"/>
      <c r="J54" s="43" t="e" cm="1">
        <f t="array" ref="J54">_xlfn.IFS(AND(D54='CALCOLO-NON MODIFICARE'!$B$2,I54&gt;=1),"OK",AND(D54='CALCOLO-NON MODIFICARE'!$B$3,I54=""),"OK",AND(D54='CALCOLO-NON MODIFICARE'!$B$4,I54&gt;=1),"OK",AND(D54='CALCOLO-NON MODIFICARE'!$B$5,I54&gt;=1),"OK")</f>
        <v>#N/A</v>
      </c>
      <c r="Q54" s="52"/>
      <c r="R54" s="45"/>
    </row>
    <row r="55" spans="1:18" x14ac:dyDescent="0.25">
      <c r="A55" s="45"/>
      <c r="B55" s="45"/>
      <c r="C55" s="56">
        <v>27</v>
      </c>
      <c r="D55" s="29"/>
      <c r="E55" s="30"/>
      <c r="F55" s="32">
        <f t="shared" si="0"/>
        <v>0</v>
      </c>
      <c r="G55" s="7">
        <f t="shared" si="1"/>
        <v>0</v>
      </c>
      <c r="H55" s="15" t="str">
        <f t="shared" si="2"/>
        <v/>
      </c>
      <c r="I55" s="30"/>
      <c r="J55" s="43" t="e" cm="1">
        <f t="array" ref="J55">_xlfn.IFS(AND(D55='CALCOLO-NON MODIFICARE'!$B$2,I55&gt;=1),"OK",AND(D55='CALCOLO-NON MODIFICARE'!$B$3,I55=""),"OK",AND(D55='CALCOLO-NON MODIFICARE'!$B$4,I55&gt;=1),"OK",AND(D55='CALCOLO-NON MODIFICARE'!$B$5,I55&gt;=1),"OK")</f>
        <v>#N/A</v>
      </c>
      <c r="Q55" s="52"/>
      <c r="R55" s="45"/>
    </row>
    <row r="56" spans="1:18" x14ac:dyDescent="0.25">
      <c r="A56" s="45"/>
      <c r="B56" s="45"/>
      <c r="C56" s="56">
        <v>28</v>
      </c>
      <c r="D56" s="29"/>
      <c r="E56" s="30"/>
      <c r="F56" s="32">
        <f t="shared" si="0"/>
        <v>0</v>
      </c>
      <c r="G56" s="7">
        <f t="shared" si="1"/>
        <v>0</v>
      </c>
      <c r="H56" s="15" t="str">
        <f t="shared" si="2"/>
        <v/>
      </c>
      <c r="I56" s="30"/>
      <c r="J56" s="43" t="e" cm="1">
        <f t="array" ref="J56">_xlfn.IFS(AND(D56='CALCOLO-NON MODIFICARE'!$B$2,I56&gt;=1),"OK",AND(D56='CALCOLO-NON MODIFICARE'!$B$3,I56=""),"OK",AND(D56='CALCOLO-NON MODIFICARE'!$B$4,I56&gt;=1),"OK",AND(D56='CALCOLO-NON MODIFICARE'!$B$5,I56&gt;=1),"OK")</f>
        <v>#N/A</v>
      </c>
      <c r="Q56" s="52"/>
      <c r="R56" s="45"/>
    </row>
    <row r="57" spans="1:18" x14ac:dyDescent="0.25">
      <c r="A57" s="45"/>
      <c r="B57" s="45"/>
      <c r="C57" s="56">
        <v>29</v>
      </c>
      <c r="D57" s="29"/>
      <c r="E57" s="30"/>
      <c r="F57" s="32">
        <f t="shared" si="0"/>
        <v>0</v>
      </c>
      <c r="G57" s="7">
        <f t="shared" si="1"/>
        <v>0</v>
      </c>
      <c r="H57" s="15" t="str">
        <f t="shared" si="2"/>
        <v/>
      </c>
      <c r="I57" s="30"/>
      <c r="J57" s="43" t="e" cm="1">
        <f t="array" ref="J57">_xlfn.IFS(AND(D57='CALCOLO-NON MODIFICARE'!$B$2,I57&gt;=1),"OK",AND(D57='CALCOLO-NON MODIFICARE'!$B$3,I57=""),"OK",AND(D57='CALCOLO-NON MODIFICARE'!$B$4,I57&gt;=1),"OK",AND(D57='CALCOLO-NON MODIFICARE'!$B$5,I57&gt;=1),"OK")</f>
        <v>#N/A</v>
      </c>
      <c r="Q57" s="52"/>
      <c r="R57" s="45"/>
    </row>
    <row r="58" spans="1:18" x14ac:dyDescent="0.25">
      <c r="A58" s="45"/>
      <c r="B58" s="45"/>
      <c r="C58" s="56">
        <v>30</v>
      </c>
      <c r="D58" s="29"/>
      <c r="E58" s="30"/>
      <c r="F58" s="32">
        <f t="shared" si="0"/>
        <v>0</v>
      </c>
      <c r="G58" s="7">
        <f t="shared" si="1"/>
        <v>0</v>
      </c>
      <c r="H58" s="15" t="str">
        <f t="shared" si="2"/>
        <v/>
      </c>
      <c r="I58" s="30"/>
      <c r="J58" s="43" t="e" cm="1">
        <f t="array" ref="J58">_xlfn.IFS(AND(D58='CALCOLO-NON MODIFICARE'!$B$2,I58&gt;=1),"OK",AND(D58='CALCOLO-NON MODIFICARE'!$B$3,I58=""),"OK",AND(D58='CALCOLO-NON MODIFICARE'!$B$4,I58&gt;=1),"OK",AND(D58='CALCOLO-NON MODIFICARE'!$B$5,I58&gt;=1),"OK")</f>
        <v>#N/A</v>
      </c>
      <c r="Q58" s="52"/>
      <c r="R58" s="45"/>
    </row>
    <row r="59" spans="1:18" x14ac:dyDescent="0.25">
      <c r="A59" s="45"/>
      <c r="B59" s="45"/>
      <c r="C59" s="56">
        <v>31</v>
      </c>
      <c r="D59" s="29"/>
      <c r="E59" s="30"/>
      <c r="F59" s="32">
        <f t="shared" si="0"/>
        <v>0</v>
      </c>
      <c r="G59" s="7">
        <f t="shared" si="1"/>
        <v>0</v>
      </c>
      <c r="H59" s="15" t="str">
        <f t="shared" si="2"/>
        <v/>
      </c>
      <c r="I59" s="30"/>
      <c r="J59" s="43" t="e" cm="1">
        <f t="array" ref="J59">_xlfn.IFS(AND(D59='CALCOLO-NON MODIFICARE'!$B$2,I59&gt;=1),"OK",AND(D59='CALCOLO-NON MODIFICARE'!$B$3,I59=""),"OK",AND(D59='CALCOLO-NON MODIFICARE'!$B$4,I59&gt;=1),"OK",AND(D59='CALCOLO-NON MODIFICARE'!$B$5,I59&gt;=1),"OK")</f>
        <v>#N/A</v>
      </c>
      <c r="Q59" s="52"/>
      <c r="R59" s="45"/>
    </row>
    <row r="60" spans="1:18" x14ac:dyDescent="0.25">
      <c r="A60" s="45"/>
      <c r="B60" s="45"/>
      <c r="C60" s="56">
        <v>32</v>
      </c>
      <c r="D60" s="29"/>
      <c r="E60" s="30"/>
      <c r="F60" s="32">
        <f t="shared" si="0"/>
        <v>0</v>
      </c>
      <c r="G60" s="7">
        <f t="shared" si="1"/>
        <v>0</v>
      </c>
      <c r="H60" s="15" t="str">
        <f t="shared" si="2"/>
        <v/>
      </c>
      <c r="I60" s="30"/>
      <c r="J60" s="43" t="e" cm="1">
        <f t="array" ref="J60">_xlfn.IFS(AND(D60='CALCOLO-NON MODIFICARE'!$B$2,I60&gt;=1),"OK",AND(D60='CALCOLO-NON MODIFICARE'!$B$3,I60=""),"OK",AND(D60='CALCOLO-NON MODIFICARE'!$B$4,I60&gt;=1),"OK",AND(D60='CALCOLO-NON MODIFICARE'!$B$5,I60&gt;=1),"OK")</f>
        <v>#N/A</v>
      </c>
      <c r="Q60" s="52"/>
      <c r="R60" s="45"/>
    </row>
    <row r="61" spans="1:18" x14ac:dyDescent="0.25">
      <c r="A61" s="45"/>
      <c r="B61" s="45"/>
      <c r="C61" s="56">
        <v>33</v>
      </c>
      <c r="D61" s="29"/>
      <c r="E61" s="30"/>
      <c r="F61" s="32">
        <f t="shared" ref="F61:F92" si="3">E61/$E$100</f>
        <v>0</v>
      </c>
      <c r="G61" s="7">
        <f t="shared" ref="G61:G92" si="4">IF(D61&lt;&gt;"",(IF($D$26="SI",E61-(-$I$26*F61),$K$26)),0)</f>
        <v>0</v>
      </c>
      <c r="H61" s="15" t="str">
        <f t="shared" si="2"/>
        <v/>
      </c>
      <c r="I61" s="30"/>
      <c r="J61" s="43" t="e" cm="1">
        <f t="array" ref="J61">_xlfn.IFS(AND(D61='CALCOLO-NON MODIFICARE'!$B$2,I61&gt;=1),"OK",AND(D61='CALCOLO-NON MODIFICARE'!$B$3,I61=""),"OK",AND(D61='CALCOLO-NON MODIFICARE'!$B$4,I61&gt;=1),"OK",AND(D61='CALCOLO-NON MODIFICARE'!$B$5,I61&gt;=1),"OK")</f>
        <v>#N/A</v>
      </c>
      <c r="Q61" s="52"/>
      <c r="R61" s="45"/>
    </row>
    <row r="62" spans="1:18" x14ac:dyDescent="0.25">
      <c r="A62" s="45"/>
      <c r="B62" s="45"/>
      <c r="C62" s="56">
        <v>34</v>
      </c>
      <c r="D62" s="29"/>
      <c r="E62" s="30"/>
      <c r="F62" s="32">
        <f t="shared" si="3"/>
        <v>0</v>
      </c>
      <c r="G62" s="7">
        <f t="shared" si="4"/>
        <v>0</v>
      </c>
      <c r="H62" s="15" t="str">
        <f t="shared" si="2"/>
        <v/>
      </c>
      <c r="I62" s="30"/>
      <c r="J62" s="43" t="e" cm="1">
        <f t="array" ref="J62">_xlfn.IFS(AND(D62='CALCOLO-NON MODIFICARE'!$B$2,I62&gt;=1),"OK",AND(D62='CALCOLO-NON MODIFICARE'!$B$3,I62=""),"OK",AND(D62='CALCOLO-NON MODIFICARE'!$B$4,I62&gt;=1),"OK",AND(D62='CALCOLO-NON MODIFICARE'!$B$5,I62&gt;=1),"OK")</f>
        <v>#N/A</v>
      </c>
      <c r="Q62" s="52"/>
      <c r="R62" s="45"/>
    </row>
    <row r="63" spans="1:18" x14ac:dyDescent="0.25">
      <c r="A63" s="45"/>
      <c r="B63" s="45"/>
      <c r="C63" s="56">
        <v>35</v>
      </c>
      <c r="D63" s="29"/>
      <c r="E63" s="30"/>
      <c r="F63" s="32">
        <f t="shared" si="3"/>
        <v>0</v>
      </c>
      <c r="G63" s="7">
        <f t="shared" si="4"/>
        <v>0</v>
      </c>
      <c r="H63" s="15" t="str">
        <f t="shared" si="2"/>
        <v/>
      </c>
      <c r="I63" s="30"/>
      <c r="J63" s="43" t="e" cm="1">
        <f t="array" ref="J63">_xlfn.IFS(AND(D63='CALCOLO-NON MODIFICARE'!$B$2,I63&gt;=1),"OK",AND(D63='CALCOLO-NON MODIFICARE'!$B$3,I63=""),"OK",AND(D63='CALCOLO-NON MODIFICARE'!$B$4,I63&gt;=1),"OK",AND(D63='CALCOLO-NON MODIFICARE'!$B$5,I63&gt;=1),"OK")</f>
        <v>#N/A</v>
      </c>
      <c r="Q63" s="52"/>
      <c r="R63" s="45"/>
    </row>
    <row r="64" spans="1:18" x14ac:dyDescent="0.25">
      <c r="A64" s="45"/>
      <c r="B64" s="45"/>
      <c r="C64" s="56">
        <v>36</v>
      </c>
      <c r="D64" s="29"/>
      <c r="E64" s="30"/>
      <c r="F64" s="32">
        <f t="shared" si="3"/>
        <v>0</v>
      </c>
      <c r="G64" s="7">
        <f t="shared" si="4"/>
        <v>0</v>
      </c>
      <c r="H64" s="15" t="str">
        <f t="shared" si="2"/>
        <v/>
      </c>
      <c r="I64" s="30"/>
      <c r="J64" s="43" t="e" cm="1">
        <f t="array" ref="J64">_xlfn.IFS(AND(D64='CALCOLO-NON MODIFICARE'!$B$2,I64&gt;=1),"OK",AND(D64='CALCOLO-NON MODIFICARE'!$B$3,I64=""),"OK",AND(D64='CALCOLO-NON MODIFICARE'!$B$4,I64&gt;=1),"OK",AND(D64='CALCOLO-NON MODIFICARE'!$B$5,I64&gt;=1),"OK")</f>
        <v>#N/A</v>
      </c>
      <c r="Q64" s="52"/>
      <c r="R64" s="45"/>
    </row>
    <row r="65" spans="1:18" x14ac:dyDescent="0.25">
      <c r="A65" s="45"/>
      <c r="B65" s="45"/>
      <c r="C65" s="56">
        <v>37</v>
      </c>
      <c r="D65" s="29"/>
      <c r="E65" s="30"/>
      <c r="F65" s="32">
        <f t="shared" si="3"/>
        <v>0</v>
      </c>
      <c r="G65" s="7">
        <f t="shared" si="4"/>
        <v>0</v>
      </c>
      <c r="H65" s="15" t="str">
        <f t="shared" si="2"/>
        <v/>
      </c>
      <c r="I65" s="30"/>
      <c r="J65" s="43" t="e" cm="1">
        <f t="array" ref="J65">_xlfn.IFS(AND(D65='CALCOLO-NON MODIFICARE'!$B$2,I65&gt;=1),"OK",AND(D65='CALCOLO-NON MODIFICARE'!$B$3,I65=""),"OK",AND(D65='CALCOLO-NON MODIFICARE'!$B$4,I65&gt;=1),"OK",AND(D65='CALCOLO-NON MODIFICARE'!$B$5,I65&gt;=1),"OK")</f>
        <v>#N/A</v>
      </c>
      <c r="Q65" s="52"/>
      <c r="R65" s="45"/>
    </row>
    <row r="66" spans="1:18" x14ac:dyDescent="0.25">
      <c r="A66" s="45"/>
      <c r="B66" s="45"/>
      <c r="C66" s="56">
        <v>38</v>
      </c>
      <c r="D66" s="29"/>
      <c r="E66" s="30"/>
      <c r="F66" s="32">
        <f t="shared" si="3"/>
        <v>0</v>
      </c>
      <c r="G66" s="7">
        <f t="shared" si="4"/>
        <v>0</v>
      </c>
      <c r="H66" s="15" t="str">
        <f t="shared" si="2"/>
        <v/>
      </c>
      <c r="I66" s="30"/>
      <c r="J66" s="43" t="e" cm="1">
        <f t="array" ref="J66">_xlfn.IFS(AND(D66='CALCOLO-NON MODIFICARE'!$B$2,I66&gt;=1),"OK",AND(D66='CALCOLO-NON MODIFICARE'!$B$3,I66=""),"OK",AND(D66='CALCOLO-NON MODIFICARE'!$B$4,I66&gt;=1),"OK",AND(D66='CALCOLO-NON MODIFICARE'!$B$5,I66&gt;=1),"OK")</f>
        <v>#N/A</v>
      </c>
      <c r="Q66" s="52"/>
      <c r="R66" s="45"/>
    </row>
    <row r="67" spans="1:18" x14ac:dyDescent="0.25">
      <c r="A67" s="45"/>
      <c r="B67" s="45"/>
      <c r="C67" s="56">
        <v>39</v>
      </c>
      <c r="D67" s="29"/>
      <c r="E67" s="30"/>
      <c r="F67" s="32">
        <f t="shared" si="3"/>
        <v>0</v>
      </c>
      <c r="G67" s="7">
        <f t="shared" si="4"/>
        <v>0</v>
      </c>
      <c r="H67" s="15" t="str">
        <f t="shared" si="2"/>
        <v/>
      </c>
      <c r="I67" s="30"/>
      <c r="J67" s="43" t="e" cm="1">
        <f t="array" ref="J67">_xlfn.IFS(AND(D67='CALCOLO-NON MODIFICARE'!$B$2,I67&gt;=1),"OK",AND(D67='CALCOLO-NON MODIFICARE'!$B$3,I67=""),"OK",AND(D67='CALCOLO-NON MODIFICARE'!$B$4,I67&gt;=1),"OK",AND(D67='CALCOLO-NON MODIFICARE'!$B$5,I67&gt;=1),"OK")</f>
        <v>#N/A</v>
      </c>
      <c r="Q67" s="52"/>
      <c r="R67" s="45"/>
    </row>
    <row r="68" spans="1:18" x14ac:dyDescent="0.25">
      <c r="A68" s="45"/>
      <c r="B68" s="45"/>
      <c r="C68" s="56">
        <v>40</v>
      </c>
      <c r="D68" s="29"/>
      <c r="E68" s="30"/>
      <c r="F68" s="32">
        <f t="shared" si="3"/>
        <v>0</v>
      </c>
      <c r="G68" s="7">
        <f t="shared" si="4"/>
        <v>0</v>
      </c>
      <c r="H68" s="15" t="str">
        <f t="shared" si="2"/>
        <v/>
      </c>
      <c r="I68" s="30"/>
      <c r="J68" s="43" t="e" cm="1">
        <f t="array" ref="J68">_xlfn.IFS(AND(D68='CALCOLO-NON MODIFICARE'!$B$2,I68&gt;=1),"OK",AND(D68='CALCOLO-NON MODIFICARE'!$B$3,I68=""),"OK",AND(D68='CALCOLO-NON MODIFICARE'!$B$4,I68&gt;=1),"OK",AND(D68='CALCOLO-NON MODIFICARE'!$B$5,I68&gt;=1),"OK")</f>
        <v>#N/A</v>
      </c>
      <c r="Q68" s="52"/>
      <c r="R68" s="45"/>
    </row>
    <row r="69" spans="1:18" x14ac:dyDescent="0.25">
      <c r="A69" s="45"/>
      <c r="B69" s="45"/>
      <c r="C69" s="56">
        <v>41</v>
      </c>
      <c r="D69" s="29"/>
      <c r="E69" s="30"/>
      <c r="F69" s="32">
        <f t="shared" si="3"/>
        <v>0</v>
      </c>
      <c r="G69" s="7">
        <f t="shared" si="4"/>
        <v>0</v>
      </c>
      <c r="H69" s="15" t="str">
        <f t="shared" si="2"/>
        <v/>
      </c>
      <c r="I69" s="30"/>
      <c r="J69" s="43" t="e" cm="1">
        <f t="array" ref="J69">_xlfn.IFS(AND(D69='CALCOLO-NON MODIFICARE'!$B$2,I69&gt;=1),"OK",AND(D69='CALCOLO-NON MODIFICARE'!$B$3,I69=""),"OK",AND(D69='CALCOLO-NON MODIFICARE'!$B$4,I69&gt;=1),"OK",AND(D69='CALCOLO-NON MODIFICARE'!$B$5,I69&gt;=1),"OK")</f>
        <v>#N/A</v>
      </c>
      <c r="Q69" s="52"/>
      <c r="R69" s="45"/>
    </row>
    <row r="70" spans="1:18" x14ac:dyDescent="0.25">
      <c r="A70" s="45"/>
      <c r="B70" s="45"/>
      <c r="C70" s="56">
        <v>42</v>
      </c>
      <c r="D70" s="29"/>
      <c r="E70" s="30"/>
      <c r="F70" s="32">
        <f t="shared" si="3"/>
        <v>0</v>
      </c>
      <c r="G70" s="7">
        <f t="shared" si="4"/>
        <v>0</v>
      </c>
      <c r="H70" s="15" t="str">
        <f t="shared" si="2"/>
        <v/>
      </c>
      <c r="I70" s="30"/>
      <c r="J70" s="43" t="e" cm="1">
        <f t="array" ref="J70">_xlfn.IFS(AND(D70='CALCOLO-NON MODIFICARE'!$B$2,I70&gt;=1),"OK",AND(D70='CALCOLO-NON MODIFICARE'!$B$3,I70=""),"OK",AND(D70='CALCOLO-NON MODIFICARE'!$B$4,I70&gt;=1),"OK",AND(D70='CALCOLO-NON MODIFICARE'!$B$5,I70&gt;=1),"OK")</f>
        <v>#N/A</v>
      </c>
      <c r="Q70" s="52"/>
      <c r="R70" s="45"/>
    </row>
    <row r="71" spans="1:18" x14ac:dyDescent="0.25">
      <c r="A71" s="45"/>
      <c r="B71" s="45"/>
      <c r="C71" s="56">
        <v>43</v>
      </c>
      <c r="D71" s="29"/>
      <c r="E71" s="30"/>
      <c r="F71" s="32">
        <f t="shared" si="3"/>
        <v>0</v>
      </c>
      <c r="G71" s="7">
        <f t="shared" si="4"/>
        <v>0</v>
      </c>
      <c r="H71" s="15" t="str">
        <f t="shared" si="2"/>
        <v/>
      </c>
      <c r="I71" s="30"/>
      <c r="J71" s="43" t="e" cm="1">
        <f t="array" ref="J71">_xlfn.IFS(AND(D71='CALCOLO-NON MODIFICARE'!$B$2,I71&gt;=1),"OK",AND(D71='CALCOLO-NON MODIFICARE'!$B$3,I71=""),"OK",AND(D71='CALCOLO-NON MODIFICARE'!$B$4,I71&gt;=1),"OK",AND(D71='CALCOLO-NON MODIFICARE'!$B$5,I71&gt;=1),"OK")</f>
        <v>#N/A</v>
      </c>
      <c r="Q71" s="52"/>
      <c r="R71" s="45"/>
    </row>
    <row r="72" spans="1:18" x14ac:dyDescent="0.25">
      <c r="A72" s="45"/>
      <c r="B72" s="45"/>
      <c r="C72" s="56">
        <v>44</v>
      </c>
      <c r="D72" s="29"/>
      <c r="E72" s="30"/>
      <c r="F72" s="32">
        <f t="shared" si="3"/>
        <v>0</v>
      </c>
      <c r="G72" s="7">
        <f t="shared" si="4"/>
        <v>0</v>
      </c>
      <c r="H72" s="15" t="str">
        <f t="shared" si="2"/>
        <v/>
      </c>
      <c r="I72" s="30"/>
      <c r="J72" s="43" t="e" cm="1">
        <f t="array" ref="J72">_xlfn.IFS(AND(D72='CALCOLO-NON MODIFICARE'!$B$2,I72&gt;=1),"OK",AND(D72='CALCOLO-NON MODIFICARE'!$B$3,I72=""),"OK",AND(D72='CALCOLO-NON MODIFICARE'!$B$4,I72&gt;=1),"OK",AND(D72='CALCOLO-NON MODIFICARE'!$B$5,I72&gt;=1),"OK")</f>
        <v>#N/A</v>
      </c>
      <c r="Q72" s="52"/>
      <c r="R72" s="45"/>
    </row>
    <row r="73" spans="1:18" x14ac:dyDescent="0.25">
      <c r="A73" s="45"/>
      <c r="B73" s="45"/>
      <c r="C73" s="56">
        <v>45</v>
      </c>
      <c r="D73" s="29"/>
      <c r="E73" s="30"/>
      <c r="F73" s="32">
        <f t="shared" si="3"/>
        <v>0</v>
      </c>
      <c r="G73" s="7">
        <f t="shared" si="4"/>
        <v>0</v>
      </c>
      <c r="H73" s="15" t="str">
        <f t="shared" si="2"/>
        <v/>
      </c>
      <c r="I73" s="30"/>
      <c r="J73" s="43" t="e" cm="1">
        <f t="array" ref="J73">_xlfn.IFS(AND(D73='CALCOLO-NON MODIFICARE'!$B$2,I73&gt;=1),"OK",AND(D73='CALCOLO-NON MODIFICARE'!$B$3,I73=""),"OK",AND(D73='CALCOLO-NON MODIFICARE'!$B$4,I73&gt;=1),"OK",AND(D73='CALCOLO-NON MODIFICARE'!$B$5,I73&gt;=1),"OK")</f>
        <v>#N/A</v>
      </c>
      <c r="Q73" s="52"/>
      <c r="R73" s="45"/>
    </row>
    <row r="74" spans="1:18" x14ac:dyDescent="0.25">
      <c r="A74" s="45"/>
      <c r="B74" s="45"/>
      <c r="C74" s="56">
        <v>46</v>
      </c>
      <c r="D74" s="29"/>
      <c r="E74" s="30"/>
      <c r="F74" s="32">
        <f t="shared" si="3"/>
        <v>0</v>
      </c>
      <c r="G74" s="7">
        <f t="shared" si="4"/>
        <v>0</v>
      </c>
      <c r="H74" s="15" t="str">
        <f t="shared" si="2"/>
        <v/>
      </c>
      <c r="I74" s="30"/>
      <c r="J74" s="43" t="e" cm="1">
        <f t="array" ref="J74">_xlfn.IFS(AND(D74='CALCOLO-NON MODIFICARE'!$B$2,I74&gt;=1),"OK",AND(D74='CALCOLO-NON MODIFICARE'!$B$3,I74=""),"OK",AND(D74='CALCOLO-NON MODIFICARE'!$B$4,I74&gt;=1),"OK",AND(D74='CALCOLO-NON MODIFICARE'!$B$5,I74&gt;=1),"OK")</f>
        <v>#N/A</v>
      </c>
      <c r="Q74" s="52"/>
      <c r="R74" s="45"/>
    </row>
    <row r="75" spans="1:18" x14ac:dyDescent="0.25">
      <c r="A75" s="45"/>
      <c r="B75" s="45"/>
      <c r="C75" s="56">
        <v>47</v>
      </c>
      <c r="D75" s="29"/>
      <c r="E75" s="30"/>
      <c r="F75" s="32">
        <f t="shared" si="3"/>
        <v>0</v>
      </c>
      <c r="G75" s="7">
        <f t="shared" si="4"/>
        <v>0</v>
      </c>
      <c r="H75" s="15" t="str">
        <f t="shared" si="2"/>
        <v/>
      </c>
      <c r="I75" s="30"/>
      <c r="J75" s="43" t="e" cm="1">
        <f t="array" ref="J75">_xlfn.IFS(AND(D75='CALCOLO-NON MODIFICARE'!$B$2,I75&gt;=1),"OK",AND(D75='CALCOLO-NON MODIFICARE'!$B$3,I75=""),"OK",AND(D75='CALCOLO-NON MODIFICARE'!$B$4,I75&gt;=1),"OK",AND(D75='CALCOLO-NON MODIFICARE'!$B$5,I75&gt;=1),"OK")</f>
        <v>#N/A</v>
      </c>
      <c r="Q75" s="52"/>
      <c r="R75" s="45"/>
    </row>
    <row r="76" spans="1:18" x14ac:dyDescent="0.25">
      <c r="A76" s="45"/>
      <c r="B76" s="45"/>
      <c r="C76" s="56">
        <v>48</v>
      </c>
      <c r="D76" s="29"/>
      <c r="E76" s="30"/>
      <c r="F76" s="32">
        <f t="shared" si="3"/>
        <v>0</v>
      </c>
      <c r="G76" s="7">
        <f t="shared" si="4"/>
        <v>0</v>
      </c>
      <c r="H76" s="15" t="str">
        <f t="shared" si="2"/>
        <v/>
      </c>
      <c r="I76" s="30"/>
      <c r="J76" s="43" t="e" cm="1">
        <f t="array" ref="J76">_xlfn.IFS(AND(D76='CALCOLO-NON MODIFICARE'!$B$2,I76&gt;=1),"OK",AND(D76='CALCOLO-NON MODIFICARE'!$B$3,I76=""),"OK",AND(D76='CALCOLO-NON MODIFICARE'!$B$4,I76&gt;=1),"OK",AND(D76='CALCOLO-NON MODIFICARE'!$B$5,I76&gt;=1),"OK")</f>
        <v>#N/A</v>
      </c>
      <c r="Q76" s="52"/>
      <c r="R76" s="45"/>
    </row>
    <row r="77" spans="1:18" x14ac:dyDescent="0.25">
      <c r="A77" s="45"/>
      <c r="B77" s="45"/>
      <c r="C77" s="56">
        <v>49</v>
      </c>
      <c r="D77" s="29"/>
      <c r="E77" s="30"/>
      <c r="F77" s="32">
        <f t="shared" si="3"/>
        <v>0</v>
      </c>
      <c r="G77" s="7">
        <f t="shared" si="4"/>
        <v>0</v>
      </c>
      <c r="H77" s="15" t="str">
        <f t="shared" si="2"/>
        <v/>
      </c>
      <c r="I77" s="30"/>
      <c r="J77" s="43" t="e" cm="1">
        <f t="array" ref="J77">_xlfn.IFS(AND(D77='CALCOLO-NON MODIFICARE'!$B$2,I77&gt;=1),"OK",AND(D77='CALCOLO-NON MODIFICARE'!$B$3,I77=""),"OK",AND(D77='CALCOLO-NON MODIFICARE'!$B$4,I77&gt;=1),"OK",AND(D77='CALCOLO-NON MODIFICARE'!$B$5,I77&gt;=1),"OK")</f>
        <v>#N/A</v>
      </c>
      <c r="Q77" s="52"/>
      <c r="R77" s="45"/>
    </row>
    <row r="78" spans="1:18" x14ac:dyDescent="0.25">
      <c r="A78" s="45"/>
      <c r="B78" s="45"/>
      <c r="C78" s="56">
        <v>50</v>
      </c>
      <c r="D78" s="29"/>
      <c r="E78" s="30"/>
      <c r="F78" s="32">
        <f t="shared" si="3"/>
        <v>0</v>
      </c>
      <c r="G78" s="7">
        <f t="shared" si="4"/>
        <v>0</v>
      </c>
      <c r="H78" s="15" t="str">
        <f t="shared" si="2"/>
        <v/>
      </c>
      <c r="I78" s="30"/>
      <c r="J78" s="43" t="e" cm="1">
        <f t="array" ref="J78">_xlfn.IFS(AND(D78='CALCOLO-NON MODIFICARE'!$B$2,I78&gt;=1),"OK",AND(D78='CALCOLO-NON MODIFICARE'!$B$3,I78=""),"OK",AND(D78='CALCOLO-NON MODIFICARE'!$B$4,I78&gt;=1),"OK",AND(D78='CALCOLO-NON MODIFICARE'!$B$5,I78&gt;=1),"OK")</f>
        <v>#N/A</v>
      </c>
      <c r="Q78" s="52"/>
      <c r="R78" s="45"/>
    </row>
    <row r="79" spans="1:18" x14ac:dyDescent="0.25">
      <c r="A79" s="45"/>
      <c r="B79" s="45"/>
      <c r="C79" s="56">
        <v>51</v>
      </c>
      <c r="D79" s="29"/>
      <c r="E79" s="30"/>
      <c r="F79" s="32">
        <f t="shared" si="3"/>
        <v>0</v>
      </c>
      <c r="G79" s="7">
        <f t="shared" si="4"/>
        <v>0</v>
      </c>
      <c r="H79" s="15" t="str">
        <f t="shared" si="2"/>
        <v/>
      </c>
      <c r="I79" s="30"/>
      <c r="J79" s="43" t="e" cm="1">
        <f t="array" ref="J79">_xlfn.IFS(AND(D79='CALCOLO-NON MODIFICARE'!$B$2,I79&gt;=1),"OK",AND(D79='CALCOLO-NON MODIFICARE'!$B$3,I79=""),"OK",AND(D79='CALCOLO-NON MODIFICARE'!$B$4,I79&gt;=1),"OK",AND(D79='CALCOLO-NON MODIFICARE'!$B$5,I79&gt;=1),"OK")</f>
        <v>#N/A</v>
      </c>
      <c r="Q79" s="52"/>
      <c r="R79" s="45"/>
    </row>
    <row r="80" spans="1:18" x14ac:dyDescent="0.25">
      <c r="A80" s="45"/>
      <c r="B80" s="45"/>
      <c r="C80" s="56">
        <v>52</v>
      </c>
      <c r="D80" s="29"/>
      <c r="E80" s="30"/>
      <c r="F80" s="32">
        <f t="shared" si="3"/>
        <v>0</v>
      </c>
      <c r="G80" s="7">
        <f t="shared" si="4"/>
        <v>0</v>
      </c>
      <c r="H80" s="15" t="str">
        <f t="shared" si="2"/>
        <v/>
      </c>
      <c r="I80" s="30"/>
      <c r="J80" s="43" t="e" cm="1">
        <f t="array" ref="J80">_xlfn.IFS(AND(D80='CALCOLO-NON MODIFICARE'!$B$2,I80&gt;=1),"OK",AND(D80='CALCOLO-NON MODIFICARE'!$B$3,I80=""),"OK",AND(D80='CALCOLO-NON MODIFICARE'!$B$4,I80&gt;=1),"OK",AND(D80='CALCOLO-NON MODIFICARE'!$B$5,I80&gt;=1),"OK")</f>
        <v>#N/A</v>
      </c>
      <c r="Q80" s="52"/>
      <c r="R80" s="45"/>
    </row>
    <row r="81" spans="1:18" x14ac:dyDescent="0.25">
      <c r="A81" s="45"/>
      <c r="B81" s="45"/>
      <c r="C81" s="56">
        <v>53</v>
      </c>
      <c r="D81" s="29"/>
      <c r="E81" s="30"/>
      <c r="F81" s="32">
        <f t="shared" si="3"/>
        <v>0</v>
      </c>
      <c r="G81" s="7">
        <f t="shared" si="4"/>
        <v>0</v>
      </c>
      <c r="H81" s="15" t="str">
        <f t="shared" si="2"/>
        <v/>
      </c>
      <c r="I81" s="30"/>
      <c r="J81" s="43" t="e" cm="1">
        <f t="array" ref="J81">_xlfn.IFS(AND(D81='CALCOLO-NON MODIFICARE'!$B$2,I81&gt;=1),"OK",AND(D81='CALCOLO-NON MODIFICARE'!$B$3,I81=""),"OK",AND(D81='CALCOLO-NON MODIFICARE'!$B$4,I81&gt;=1),"OK",AND(D81='CALCOLO-NON MODIFICARE'!$B$5,I81&gt;=1),"OK")</f>
        <v>#N/A</v>
      </c>
      <c r="Q81" s="52"/>
      <c r="R81" s="45"/>
    </row>
    <row r="82" spans="1:18" x14ac:dyDescent="0.25">
      <c r="A82" s="45"/>
      <c r="B82" s="45"/>
      <c r="C82" s="56">
        <v>54</v>
      </c>
      <c r="D82" s="29"/>
      <c r="E82" s="30"/>
      <c r="F82" s="32">
        <f t="shared" si="3"/>
        <v>0</v>
      </c>
      <c r="G82" s="7">
        <f t="shared" si="4"/>
        <v>0</v>
      </c>
      <c r="H82" s="15" t="str">
        <f t="shared" si="2"/>
        <v/>
      </c>
      <c r="I82" s="30"/>
      <c r="J82" s="43" t="e" cm="1">
        <f t="array" ref="J82">_xlfn.IFS(AND(D82='CALCOLO-NON MODIFICARE'!$B$2,I82&gt;=1),"OK",AND(D82='CALCOLO-NON MODIFICARE'!$B$3,I82=""),"OK",AND(D82='CALCOLO-NON MODIFICARE'!$B$4,I82&gt;=1),"OK",AND(D82='CALCOLO-NON MODIFICARE'!$B$5,I82&gt;=1),"OK")</f>
        <v>#N/A</v>
      </c>
      <c r="Q82" s="52"/>
      <c r="R82" s="45"/>
    </row>
    <row r="83" spans="1:18" x14ac:dyDescent="0.25">
      <c r="A83" s="45"/>
      <c r="B83" s="45"/>
      <c r="C83" s="56">
        <v>55</v>
      </c>
      <c r="D83" s="29"/>
      <c r="E83" s="30"/>
      <c r="F83" s="32">
        <f t="shared" si="3"/>
        <v>0</v>
      </c>
      <c r="G83" s="7">
        <f t="shared" si="4"/>
        <v>0</v>
      </c>
      <c r="H83" s="15" t="str">
        <f t="shared" si="2"/>
        <v/>
      </c>
      <c r="I83" s="30"/>
      <c r="J83" s="43" t="e" cm="1">
        <f t="array" ref="J83">_xlfn.IFS(AND(D83='CALCOLO-NON MODIFICARE'!$B$2,I83&gt;=1),"OK",AND(D83='CALCOLO-NON MODIFICARE'!$B$3,I83=""),"OK",AND(D83='CALCOLO-NON MODIFICARE'!$B$4,I83&gt;=1),"OK",AND(D83='CALCOLO-NON MODIFICARE'!$B$5,I83&gt;=1),"OK")</f>
        <v>#N/A</v>
      </c>
      <c r="Q83" s="52"/>
      <c r="R83" s="45"/>
    </row>
    <row r="84" spans="1:18" x14ac:dyDescent="0.25">
      <c r="A84" s="45"/>
      <c r="B84" s="45"/>
      <c r="C84" s="56">
        <v>56</v>
      </c>
      <c r="D84" s="29"/>
      <c r="E84" s="30"/>
      <c r="F84" s="32">
        <f t="shared" si="3"/>
        <v>0</v>
      </c>
      <c r="G84" s="7">
        <f t="shared" si="4"/>
        <v>0</v>
      </c>
      <c r="H84" s="15" t="str">
        <f t="shared" si="2"/>
        <v/>
      </c>
      <c r="I84" s="30"/>
      <c r="J84" s="43" t="e" cm="1">
        <f t="array" ref="J84">_xlfn.IFS(AND(D84='CALCOLO-NON MODIFICARE'!$B$2,I84&gt;=1),"OK",AND(D84='CALCOLO-NON MODIFICARE'!$B$3,I84=""),"OK",AND(D84='CALCOLO-NON MODIFICARE'!$B$4,I84&gt;=1),"OK",AND(D84='CALCOLO-NON MODIFICARE'!$B$5,I84&gt;=1),"OK")</f>
        <v>#N/A</v>
      </c>
      <c r="Q84" s="52"/>
      <c r="R84" s="45"/>
    </row>
    <row r="85" spans="1:18" x14ac:dyDescent="0.25">
      <c r="A85" s="45"/>
      <c r="B85" s="45"/>
      <c r="C85" s="56">
        <v>57</v>
      </c>
      <c r="D85" s="29"/>
      <c r="E85" s="30"/>
      <c r="F85" s="32">
        <f t="shared" si="3"/>
        <v>0</v>
      </c>
      <c r="G85" s="7">
        <f t="shared" si="4"/>
        <v>0</v>
      </c>
      <c r="H85" s="15" t="str">
        <f t="shared" si="2"/>
        <v/>
      </c>
      <c r="I85" s="30"/>
      <c r="J85" s="43" t="e" cm="1">
        <f t="array" ref="J85">_xlfn.IFS(AND(D85='CALCOLO-NON MODIFICARE'!$B$2,I85&gt;=1),"OK",AND(D85='CALCOLO-NON MODIFICARE'!$B$3,I85=""),"OK",AND(D85='CALCOLO-NON MODIFICARE'!$B$4,I85&gt;=1),"OK",AND(D85='CALCOLO-NON MODIFICARE'!$B$5,I85&gt;=1),"OK")</f>
        <v>#N/A</v>
      </c>
      <c r="Q85" s="52"/>
      <c r="R85" s="45"/>
    </row>
    <row r="86" spans="1:18" x14ac:dyDescent="0.25">
      <c r="A86" s="45"/>
      <c r="B86" s="45"/>
      <c r="C86" s="56">
        <v>58</v>
      </c>
      <c r="D86" s="29"/>
      <c r="E86" s="30"/>
      <c r="F86" s="32">
        <f t="shared" si="3"/>
        <v>0</v>
      </c>
      <c r="G86" s="7">
        <f t="shared" si="4"/>
        <v>0</v>
      </c>
      <c r="H86" s="15" t="str">
        <f t="shared" si="2"/>
        <v/>
      </c>
      <c r="I86" s="30"/>
      <c r="J86" s="43" t="e" cm="1">
        <f t="array" ref="J86">_xlfn.IFS(AND(D86='CALCOLO-NON MODIFICARE'!$B$2,I86&gt;=1),"OK",AND(D86='CALCOLO-NON MODIFICARE'!$B$3,I86=""),"OK",AND(D86='CALCOLO-NON MODIFICARE'!$B$4,I86&gt;=1),"OK",AND(D86='CALCOLO-NON MODIFICARE'!$B$5,I86&gt;=1),"OK")</f>
        <v>#N/A</v>
      </c>
      <c r="Q86" s="52"/>
      <c r="R86" s="45"/>
    </row>
    <row r="87" spans="1:18" x14ac:dyDescent="0.25">
      <c r="A87" s="45"/>
      <c r="B87" s="45"/>
      <c r="C87" s="56">
        <v>59</v>
      </c>
      <c r="D87" s="29"/>
      <c r="E87" s="30"/>
      <c r="F87" s="32">
        <f t="shared" si="3"/>
        <v>0</v>
      </c>
      <c r="G87" s="7">
        <f t="shared" si="4"/>
        <v>0</v>
      </c>
      <c r="H87" s="15" t="str">
        <f t="shared" si="2"/>
        <v/>
      </c>
      <c r="I87" s="30"/>
      <c r="J87" s="43" t="e" cm="1">
        <f t="array" ref="J87">_xlfn.IFS(AND(D87='CALCOLO-NON MODIFICARE'!$B$2,I87&gt;=1),"OK",AND(D87='CALCOLO-NON MODIFICARE'!$B$3,I87=""),"OK",AND(D87='CALCOLO-NON MODIFICARE'!$B$4,I87&gt;=1),"OK",AND(D87='CALCOLO-NON MODIFICARE'!$B$5,I87&gt;=1),"OK")</f>
        <v>#N/A</v>
      </c>
      <c r="Q87" s="52"/>
      <c r="R87" s="45"/>
    </row>
    <row r="88" spans="1:18" x14ac:dyDescent="0.25">
      <c r="A88" s="45"/>
      <c r="B88" s="45"/>
      <c r="C88" s="56">
        <v>60</v>
      </c>
      <c r="D88" s="29"/>
      <c r="E88" s="30"/>
      <c r="F88" s="32">
        <f t="shared" si="3"/>
        <v>0</v>
      </c>
      <c r="G88" s="7">
        <f t="shared" si="4"/>
        <v>0</v>
      </c>
      <c r="H88" s="15" t="str">
        <f t="shared" si="2"/>
        <v/>
      </c>
      <c r="I88" s="30"/>
      <c r="J88" s="43" t="e" cm="1">
        <f t="array" ref="J88">_xlfn.IFS(AND(D88='CALCOLO-NON MODIFICARE'!$B$2,I88&gt;=1),"OK",AND(D88='CALCOLO-NON MODIFICARE'!$B$3,I88=""),"OK",AND(D88='CALCOLO-NON MODIFICARE'!$B$4,I88&gt;=1),"OK",AND(D88='CALCOLO-NON MODIFICARE'!$B$5,I88&gt;=1),"OK")</f>
        <v>#N/A</v>
      </c>
      <c r="Q88" s="52"/>
      <c r="R88" s="45"/>
    </row>
    <row r="89" spans="1:18" x14ac:dyDescent="0.25">
      <c r="A89" s="45"/>
      <c r="B89" s="45"/>
      <c r="C89" s="56">
        <v>61</v>
      </c>
      <c r="D89" s="29"/>
      <c r="E89" s="30"/>
      <c r="F89" s="32">
        <f t="shared" si="3"/>
        <v>0</v>
      </c>
      <c r="G89" s="7">
        <f t="shared" si="4"/>
        <v>0</v>
      </c>
      <c r="H89" s="15" t="str">
        <f t="shared" si="2"/>
        <v/>
      </c>
      <c r="I89" s="30"/>
      <c r="J89" s="43" t="e" cm="1">
        <f t="array" ref="J89">_xlfn.IFS(AND(D89='CALCOLO-NON MODIFICARE'!$B$2,I89&gt;=1),"OK",AND(D89='CALCOLO-NON MODIFICARE'!$B$3,I89=""),"OK",AND(D89='CALCOLO-NON MODIFICARE'!$B$4,I89&gt;=1),"OK",AND(D89='CALCOLO-NON MODIFICARE'!$B$5,I89&gt;=1),"OK")</f>
        <v>#N/A</v>
      </c>
      <c r="Q89" s="52"/>
      <c r="R89" s="45"/>
    </row>
    <row r="90" spans="1:18" x14ac:dyDescent="0.25">
      <c r="A90" s="45"/>
      <c r="B90" s="45"/>
      <c r="C90" s="56">
        <v>62</v>
      </c>
      <c r="D90" s="29"/>
      <c r="E90" s="30"/>
      <c r="F90" s="32">
        <f t="shared" si="3"/>
        <v>0</v>
      </c>
      <c r="G90" s="7">
        <f t="shared" si="4"/>
        <v>0</v>
      </c>
      <c r="H90" s="15" t="str">
        <f t="shared" si="2"/>
        <v/>
      </c>
      <c r="I90" s="30"/>
      <c r="J90" s="43" t="e" cm="1">
        <f t="array" ref="J90">_xlfn.IFS(AND(D90='CALCOLO-NON MODIFICARE'!$B$2,I90&gt;=1),"OK",AND(D90='CALCOLO-NON MODIFICARE'!$B$3,I90=""),"OK",AND(D90='CALCOLO-NON MODIFICARE'!$B$4,I90&gt;=1),"OK",AND(D90='CALCOLO-NON MODIFICARE'!$B$5,I90&gt;=1),"OK")</f>
        <v>#N/A</v>
      </c>
      <c r="Q90" s="52"/>
      <c r="R90" s="45"/>
    </row>
    <row r="91" spans="1:18" x14ac:dyDescent="0.25">
      <c r="A91" s="45"/>
      <c r="B91" s="45"/>
      <c r="C91" s="56">
        <v>63</v>
      </c>
      <c r="D91" s="29"/>
      <c r="E91" s="30"/>
      <c r="F91" s="32">
        <f t="shared" si="3"/>
        <v>0</v>
      </c>
      <c r="G91" s="7">
        <f t="shared" si="4"/>
        <v>0</v>
      </c>
      <c r="H91" s="15" t="str">
        <f t="shared" si="2"/>
        <v/>
      </c>
      <c r="I91" s="30"/>
      <c r="J91" s="43" t="e" cm="1">
        <f t="array" ref="J91">_xlfn.IFS(AND(D91='CALCOLO-NON MODIFICARE'!$B$2,I91&gt;=1),"OK",AND(D91='CALCOLO-NON MODIFICARE'!$B$3,I91=""),"OK",AND(D91='CALCOLO-NON MODIFICARE'!$B$4,I91&gt;=1),"OK",AND(D91='CALCOLO-NON MODIFICARE'!$B$5,I91&gt;=1),"OK")</f>
        <v>#N/A</v>
      </c>
      <c r="Q91" s="52"/>
      <c r="R91" s="45"/>
    </row>
    <row r="92" spans="1:18" x14ac:dyDescent="0.25">
      <c r="A92" s="45"/>
      <c r="B92" s="45"/>
      <c r="C92" s="56">
        <v>64</v>
      </c>
      <c r="D92" s="29"/>
      <c r="E92" s="30"/>
      <c r="F92" s="32">
        <f t="shared" si="3"/>
        <v>0</v>
      </c>
      <c r="G92" s="7">
        <f t="shared" si="4"/>
        <v>0</v>
      </c>
      <c r="H92" s="15" t="str">
        <f t="shared" si="2"/>
        <v/>
      </c>
      <c r="I92" s="30"/>
      <c r="J92" s="43" t="e" cm="1">
        <f t="array" ref="J92">_xlfn.IFS(AND(D92='CALCOLO-NON MODIFICARE'!$B$2,I92&gt;=1),"OK",AND(D92='CALCOLO-NON MODIFICARE'!$B$3,I92=""),"OK",AND(D92='CALCOLO-NON MODIFICARE'!$B$4,I92&gt;=1),"OK",AND(D92='CALCOLO-NON MODIFICARE'!$B$5,I92&gt;=1),"OK")</f>
        <v>#N/A</v>
      </c>
      <c r="Q92" s="52"/>
      <c r="R92" s="45"/>
    </row>
    <row r="93" spans="1:18" x14ac:dyDescent="0.25">
      <c r="A93" s="45"/>
      <c r="B93" s="45"/>
      <c r="C93" s="56">
        <v>65</v>
      </c>
      <c r="D93" s="29"/>
      <c r="E93" s="30"/>
      <c r="F93" s="32">
        <f t="shared" ref="F93:F98" si="5">E93/$E$100</f>
        <v>0</v>
      </c>
      <c r="G93" s="7">
        <f t="shared" ref="G93:G98" si="6">IF(D93&lt;&gt;"",(IF($D$26="SI",E93-(-$I$26*F93),$K$26)),0)</f>
        <v>0</v>
      </c>
      <c r="H93" s="15" t="str">
        <f t="shared" si="2"/>
        <v/>
      </c>
      <c r="I93" s="30"/>
      <c r="J93" s="43" t="e" cm="1">
        <f t="array" ref="J93">_xlfn.IFS(AND(D93='CALCOLO-NON MODIFICARE'!$B$2,I93&gt;=1),"OK",AND(D93='CALCOLO-NON MODIFICARE'!$B$3,I93=""),"OK",AND(D93='CALCOLO-NON MODIFICARE'!$B$4,I93&gt;=1),"OK",AND(D93='CALCOLO-NON MODIFICARE'!$B$5,I93&gt;=1),"OK")</f>
        <v>#N/A</v>
      </c>
      <c r="Q93" s="52"/>
      <c r="R93" s="45"/>
    </row>
    <row r="94" spans="1:18" x14ac:dyDescent="0.25">
      <c r="A94" s="45"/>
      <c r="B94" s="45"/>
      <c r="C94" s="56">
        <v>66</v>
      </c>
      <c r="D94" s="29"/>
      <c r="E94" s="30"/>
      <c r="F94" s="32">
        <f t="shared" si="5"/>
        <v>0</v>
      </c>
      <c r="G94" s="7">
        <f t="shared" si="6"/>
        <v>0</v>
      </c>
      <c r="H94" s="15" t="str">
        <f t="shared" ref="H94:H98" si="7">IF(D94&lt;&gt;"",$K$5,"")</f>
        <v/>
      </c>
      <c r="I94" s="30"/>
      <c r="J94" s="43" t="e" cm="1">
        <f t="array" ref="J94">_xlfn.IFS(AND(D94='CALCOLO-NON MODIFICARE'!$B$2,I94&gt;=1),"OK",AND(D94='CALCOLO-NON MODIFICARE'!$B$3,I94=""),"OK",AND(D94='CALCOLO-NON MODIFICARE'!$B$4,I94&gt;=1),"OK",AND(D94='CALCOLO-NON MODIFICARE'!$B$5,I94&gt;=1),"OK")</f>
        <v>#N/A</v>
      </c>
      <c r="Q94" s="52"/>
      <c r="R94" s="45"/>
    </row>
    <row r="95" spans="1:18" x14ac:dyDescent="0.25">
      <c r="A95" s="45"/>
      <c r="B95" s="45"/>
      <c r="C95" s="56">
        <v>67</v>
      </c>
      <c r="D95" s="29"/>
      <c r="E95" s="30"/>
      <c r="F95" s="32">
        <f t="shared" si="5"/>
        <v>0</v>
      </c>
      <c r="G95" s="7">
        <f t="shared" si="6"/>
        <v>0</v>
      </c>
      <c r="H95" s="15" t="str">
        <f t="shared" si="7"/>
        <v/>
      </c>
      <c r="I95" s="30"/>
      <c r="J95" s="43" t="e" cm="1">
        <f t="array" ref="J95">_xlfn.IFS(AND(D95='CALCOLO-NON MODIFICARE'!$B$2,I95&gt;=1),"OK",AND(D95='CALCOLO-NON MODIFICARE'!$B$3,I95=""),"OK",AND(D95='CALCOLO-NON MODIFICARE'!$B$4,I95&gt;=1),"OK",AND(D95='CALCOLO-NON MODIFICARE'!$B$5,I95&gt;=1),"OK")</f>
        <v>#N/A</v>
      </c>
      <c r="Q95" s="52"/>
      <c r="R95" s="45"/>
    </row>
    <row r="96" spans="1:18" x14ac:dyDescent="0.25">
      <c r="A96" s="45"/>
      <c r="B96" s="45"/>
      <c r="C96" s="56">
        <v>68</v>
      </c>
      <c r="D96" s="29"/>
      <c r="E96" s="30"/>
      <c r="F96" s="32">
        <f t="shared" si="5"/>
        <v>0</v>
      </c>
      <c r="G96" s="7">
        <f t="shared" si="6"/>
        <v>0</v>
      </c>
      <c r="H96" s="15" t="str">
        <f t="shared" si="7"/>
        <v/>
      </c>
      <c r="I96" s="30"/>
      <c r="J96" s="43" t="e" cm="1">
        <f t="array" ref="J96">_xlfn.IFS(AND(D96='CALCOLO-NON MODIFICARE'!$B$2,I96&gt;=1),"OK",AND(D96='CALCOLO-NON MODIFICARE'!$B$3,I96=""),"OK",AND(D96='CALCOLO-NON MODIFICARE'!$B$4,I96&gt;=1),"OK",AND(D96='CALCOLO-NON MODIFICARE'!$B$5,I96&gt;=1),"OK")</f>
        <v>#N/A</v>
      </c>
      <c r="Q96" s="52"/>
      <c r="R96" s="45"/>
    </row>
    <row r="97" spans="1:18" x14ac:dyDescent="0.25">
      <c r="A97" s="45"/>
      <c r="B97" s="45"/>
      <c r="C97" s="56">
        <v>69</v>
      </c>
      <c r="D97" s="29"/>
      <c r="E97" s="30"/>
      <c r="F97" s="32">
        <f t="shared" si="5"/>
        <v>0</v>
      </c>
      <c r="G97" s="7">
        <f t="shared" si="6"/>
        <v>0</v>
      </c>
      <c r="H97" s="15" t="str">
        <f t="shared" si="7"/>
        <v/>
      </c>
      <c r="I97" s="30"/>
      <c r="J97" s="43" t="e" cm="1">
        <f t="array" ref="J97">_xlfn.IFS(AND(D97='CALCOLO-NON MODIFICARE'!$B$2,I97&gt;=1),"OK",AND(D97='CALCOLO-NON MODIFICARE'!$B$3,I97=""),"OK",AND(D97='CALCOLO-NON MODIFICARE'!$B$4,I97&gt;=1),"OK",AND(D97='CALCOLO-NON MODIFICARE'!$B$5,I97&gt;=1),"OK")</f>
        <v>#N/A</v>
      </c>
      <c r="Q97" s="52"/>
      <c r="R97" s="45"/>
    </row>
    <row r="98" spans="1:18" x14ac:dyDescent="0.25">
      <c r="A98" s="45"/>
      <c r="B98" s="45"/>
      <c r="C98" s="56">
        <v>70</v>
      </c>
      <c r="D98" s="29"/>
      <c r="E98" s="30"/>
      <c r="F98" s="32">
        <f t="shared" si="5"/>
        <v>0</v>
      </c>
      <c r="G98" s="7">
        <f t="shared" si="6"/>
        <v>0</v>
      </c>
      <c r="H98" s="15" t="str">
        <f t="shared" si="7"/>
        <v/>
      </c>
      <c r="I98" s="30"/>
      <c r="J98" s="43" t="e" cm="1">
        <f t="array" ref="J98">_xlfn.IFS(AND(D98='CALCOLO-NON MODIFICARE'!$B$2,I98&gt;=1),"OK",AND(D98='CALCOLO-NON MODIFICARE'!$B$3,I98=""),"OK",AND(D98='CALCOLO-NON MODIFICARE'!$B$4,I98&gt;=1),"OK",AND(D98='CALCOLO-NON MODIFICARE'!$B$5,I98&gt;=1),"OK")</f>
        <v>#N/A</v>
      </c>
      <c r="Q98" s="52"/>
      <c r="R98" s="45"/>
    </row>
    <row r="99" spans="1:18" x14ac:dyDescent="0.25">
      <c r="A99" s="45"/>
      <c r="B99" s="45"/>
      <c r="C99" s="47"/>
      <c r="Q99" s="52"/>
      <c r="R99" s="45"/>
    </row>
    <row r="100" spans="1:18" x14ac:dyDescent="0.25">
      <c r="A100" s="45"/>
      <c r="B100" s="45"/>
      <c r="C100" s="76" t="s">
        <v>57</v>
      </c>
      <c r="D100" s="77"/>
      <c r="E100" s="15">
        <f>SUM(E29:E98)</f>
        <v>270</v>
      </c>
      <c r="F100" s="31">
        <f>SUM(F29:F98)</f>
        <v>0.99999999999999989</v>
      </c>
      <c r="G100" s="7">
        <f>SUM(G29:G99)</f>
        <v>240</v>
      </c>
      <c r="H100" s="77" t="s">
        <v>119</v>
      </c>
      <c r="I100" s="77"/>
      <c r="J100" s="77"/>
      <c r="Q100" s="52"/>
      <c r="R100" s="45"/>
    </row>
    <row r="101" spans="1:18" ht="15.75" thickBot="1" x14ac:dyDescent="0.3">
      <c r="A101" s="45"/>
      <c r="B101" s="45"/>
      <c r="C101" s="50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3"/>
      <c r="R101" s="45"/>
    </row>
    <row r="102" spans="1:18" x14ac:dyDescent="0.2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</row>
  </sheetData>
  <sheetProtection algorithmName="SHA-512" hashValue="L28ZP8TMH/WvteuXrhIP9ouAu3Ka6l5V1oPbtejTMkcPs7kneE6XVq5XA8S8qvABuZ2bwEFBNGl1Xib4hAiSnA==" saltValue="chcy6+D2V7Ae9KICzJm1gQ==" spinCount="100000" sheet="1" objects="1" scenarios="1"/>
  <mergeCells count="45">
    <mergeCell ref="C4:D4"/>
    <mergeCell ref="C2:Q2"/>
    <mergeCell ref="C24:Q24"/>
    <mergeCell ref="F7:H7"/>
    <mergeCell ref="F5:H5"/>
    <mergeCell ref="F12:H12"/>
    <mergeCell ref="F13:H13"/>
    <mergeCell ref="F14:H14"/>
    <mergeCell ref="F15:H15"/>
    <mergeCell ref="J15:L15"/>
    <mergeCell ref="J16:L16"/>
    <mergeCell ref="K4:L4"/>
    <mergeCell ref="K5:L5"/>
    <mergeCell ref="J12:L12"/>
    <mergeCell ref="J13:L13"/>
    <mergeCell ref="J14:L14"/>
    <mergeCell ref="G26:H26"/>
    <mergeCell ref="F8:H8"/>
    <mergeCell ref="F9:H9"/>
    <mergeCell ref="F16:H16"/>
    <mergeCell ref="F17:H17"/>
    <mergeCell ref="F18:H18"/>
    <mergeCell ref="F19:H19"/>
    <mergeCell ref="C100:D100"/>
    <mergeCell ref="K30:M30"/>
    <mergeCell ref="K31:M31"/>
    <mergeCell ref="K32:M32"/>
    <mergeCell ref="K33:M33"/>
    <mergeCell ref="K36:Q36"/>
    <mergeCell ref="K38:Q38"/>
    <mergeCell ref="K39:M39"/>
    <mergeCell ref="N39:Q39"/>
    <mergeCell ref="K41:Q41"/>
    <mergeCell ref="K42:M42"/>
    <mergeCell ref="N42:Q42"/>
    <mergeCell ref="H100:J100"/>
    <mergeCell ref="N30:Q30"/>
    <mergeCell ref="N31:Q31"/>
    <mergeCell ref="N32:Q32"/>
    <mergeCell ref="N33:Q33"/>
    <mergeCell ref="K35:Q35"/>
    <mergeCell ref="J17:L17"/>
    <mergeCell ref="J18:L18"/>
    <mergeCell ref="J19:L19"/>
    <mergeCell ref="K29:Q29"/>
  </mergeCells>
  <conditionalFormatting sqref="J29:J98">
    <cfRule type="containsText" dxfId="12" priority="1" operator="containsText" text="OK">
      <formula>NOT(ISERROR(SEARCH("OK",J29)))</formula>
    </cfRule>
  </conditionalFormatting>
  <dataValidations count="5">
    <dataValidation type="whole" allowBlank="1" showInputMessage="1" showErrorMessage="1" sqref="I29:I98 J14 M14" xr:uid="{243B02DD-28C7-4725-9CBA-DF7CD1D59E8F}">
      <formula1>1</formula1>
      <formula2>999</formula2>
    </dataValidation>
    <dataValidation type="date" allowBlank="1" showInputMessage="1" showErrorMessage="1" sqref="I5:J5" xr:uid="{9CF95898-A922-4F90-8E59-B6BFBC8CC6AE}">
      <formula1>1</formula1>
      <formula2>2958465</formula2>
    </dataValidation>
    <dataValidation type="whole" allowBlank="1" showInputMessage="1" showErrorMessage="1" sqref="I7:I8" xr:uid="{62101DB6-DD87-4837-949B-5F52CE26F406}">
      <formula1>1</formula1>
      <formula2>999999</formula2>
    </dataValidation>
    <dataValidation type="whole" allowBlank="1" showInputMessage="1" showErrorMessage="1" sqref="I14:I17" xr:uid="{8C750B2F-0834-4192-A571-2E85205C975B}">
      <formula1>0</formula1>
      <formula2>50</formula2>
    </dataValidation>
    <dataValidation type="whole" allowBlank="1" showInputMessage="1" showErrorMessage="1" sqref="E29:E98" xr:uid="{B038E46C-6A68-49AA-803B-87B8ADF91E0A}">
      <formula1>0</formula1>
      <formula2>999999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7" operator="equal" id="{529B3415-27EC-40D0-8F23-B2FBE69AB0EA}">
            <xm:f>'CALCOLO-NON MODIFICARE'!$B$11</xm:f>
            <x14:dxf>
              <font>
                <b/>
                <i val="0"/>
              </font>
              <fill>
                <patternFill>
                  <bgColor rgb="FFFF0000"/>
                </patternFill>
              </fill>
            </x14:dxf>
          </x14:cfRule>
          <x14:cfRule type="cellIs" priority="8" operator="equal" id="{85551473-51E0-4398-A6E7-06B43B3CF689}">
            <xm:f>'CALCOLO-NON MODIFICARE'!$B$10</xm:f>
            <x14:dxf>
              <font>
                <b/>
                <i val="0"/>
              </font>
              <fill>
                <patternFill>
                  <bgColor rgb="FF00B050"/>
                </patternFill>
              </fill>
            </x14:dxf>
          </x14:cfRule>
          <xm:sqref>K36</xm:sqref>
        </x14:conditionalFormatting>
        <x14:conditionalFormatting xmlns:xm="http://schemas.microsoft.com/office/excel/2006/main">
          <x14:cfRule type="cellIs" priority="9" operator="equal" id="{BEA58933-7964-4052-9E37-57A19ED52A05}">
            <xm:f>'CALCOLO-NON MODIFICARE'!$B$11</xm:f>
            <x14:dxf>
              <font>
                <b/>
                <i val="0"/>
              </font>
              <fill>
                <patternFill>
                  <bgColor rgb="FFFF0000"/>
                </patternFill>
              </fill>
            </x14:dxf>
          </x14:cfRule>
          <x14:cfRule type="cellIs" priority="10" operator="equal" id="{BF11683D-88E9-410A-BBE5-4F42B2F2F064}">
            <xm:f>'CALCOLO-NON MODIFICARE'!$B$10</xm:f>
            <x14:dxf>
              <font>
                <b/>
                <i val="0"/>
              </font>
              <fill>
                <patternFill>
                  <bgColor rgb="FF00B050"/>
                </patternFill>
              </fill>
            </x14:dxf>
          </x14:cfRule>
          <xm:sqref>N30:N33</xm:sqref>
        </x14:conditionalFormatting>
        <x14:conditionalFormatting xmlns:xm="http://schemas.microsoft.com/office/excel/2006/main">
          <x14:cfRule type="containsText" priority="4" operator="containsText" id="{B99C5FF8-524A-480C-8FE7-2B41A88A9E2D}">
            <xm:f>NOT(ISERROR(SEARCH('CALCOLO-NON MODIFICARE'!$B$11,N39)))</xm:f>
            <xm:f>'CALCOLO-NON MODIFICARE'!$B$11</xm:f>
            <x14:dxf>
              <font>
                <b/>
                <i val="0"/>
              </font>
              <fill>
                <patternFill>
                  <bgColor rgb="FFFF0000"/>
                </patternFill>
              </fill>
            </x14:dxf>
          </x14:cfRule>
          <x14:cfRule type="containsText" priority="5" operator="containsText" id="{5A87F5B2-48CA-40E6-B40B-A37FECAB711C}">
            <xm:f>NOT(ISERROR(SEARCH('CALCOLO-NON MODIFICARE'!$B$10,N39)))</xm:f>
            <xm:f>'CALCOLO-NON MODIFICARE'!$B$10</xm:f>
            <x14:dxf>
              <font>
                <b/>
                <i val="0"/>
              </font>
              <fill>
                <patternFill>
                  <bgColor rgb="FF00B050"/>
                </patternFill>
              </fill>
            </x14:dxf>
          </x14:cfRule>
          <xm:sqref>N39</xm:sqref>
        </x14:conditionalFormatting>
        <x14:conditionalFormatting xmlns:xm="http://schemas.microsoft.com/office/excel/2006/main">
          <x14:cfRule type="containsText" priority="2" operator="containsText" id="{46637A65-5F1F-4D94-923D-7249B3167DFD}">
            <xm:f>NOT(ISERROR(SEARCH('CALCOLO-NON MODIFICARE'!$B$11,N42)))</xm:f>
            <xm:f>'CALCOLO-NON MODIFICARE'!$B$11</xm:f>
            <x14:dxf>
              <font>
                <b/>
                <i val="0"/>
              </font>
              <fill>
                <patternFill>
                  <bgColor rgb="FFFF0000"/>
                </patternFill>
              </fill>
            </x14:dxf>
          </x14:cfRule>
          <x14:cfRule type="containsText" priority="3" operator="containsText" id="{0391425E-47DA-4C7E-9D47-FD08E9336F41}">
            <xm:f>NOT(ISERROR(SEARCH('CALCOLO-NON MODIFICARE'!$B$10,N42)))</xm:f>
            <xm:f>'CALCOLO-NON MODIFICARE'!$B$10</xm:f>
            <x14:dxf>
              <font>
                <b/>
                <i val="0"/>
              </font>
              <fill>
                <patternFill>
                  <bgColor rgb="FF00B050"/>
                </patternFill>
              </fill>
            </x14:dxf>
          </x14:cfRule>
          <xm:sqref>N42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Inserire tipologia uso unità" xr:uid="{F41FDFE0-FF89-4026-84B3-686E565D40F8}">
          <x14:formula1>
            <xm:f>'CALCOLO-NON MODIFICARE'!$B$2:$B$5</xm:f>
          </x14:formula1>
          <xm:sqref>D29:D98</xm:sqref>
        </x14:dataValidation>
        <x14:dataValidation type="list" allowBlank="1" showInputMessage="1" showErrorMessage="1" xr:uid="{C3F02457-946D-4532-BEC4-675ED7F51811}">
          <x14:formula1>
            <xm:f>'CALCOLO-NON MODIFICARE'!$A$2:$A$3</xm:f>
          </x14:formula1>
          <xm:sqref>D26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93A9D-74EE-4E00-A7DC-7A29B1DB2D9E}">
  <sheetPr codeName="Foglio3"/>
  <dimension ref="B1:Q40"/>
  <sheetViews>
    <sheetView tabSelected="1" workbookViewId="0">
      <selection activeCell="K4" sqref="K4:P4"/>
    </sheetView>
  </sheetViews>
  <sheetFormatPr defaultRowHeight="15" x14ac:dyDescent="0.25"/>
  <cols>
    <col min="1" max="1" width="5.7109375" style="1" customWidth="1"/>
    <col min="2" max="2" width="38.7109375" style="1" bestFit="1" customWidth="1"/>
    <col min="3" max="3" width="13.5703125" style="1" bestFit="1" customWidth="1"/>
    <col min="4" max="4" width="15.85546875" style="1" bestFit="1" customWidth="1"/>
    <col min="5" max="5" width="5.7109375" style="1" customWidth="1"/>
    <col min="6" max="6" width="38.7109375" style="1" bestFit="1" customWidth="1"/>
    <col min="7" max="7" width="13.5703125" style="1" bestFit="1" customWidth="1"/>
    <col min="8" max="8" width="15.85546875" style="1" bestFit="1" customWidth="1"/>
    <col min="9" max="16384" width="9.140625" style="1"/>
  </cols>
  <sheetData>
    <row r="1" spans="2:17" ht="15.75" thickBot="1" x14ac:dyDescent="0.3"/>
    <row r="2" spans="2:17" x14ac:dyDescent="0.25">
      <c r="B2" s="107" t="s">
        <v>21</v>
      </c>
      <c r="C2" s="108"/>
      <c r="D2" s="109"/>
      <c r="F2" s="107" t="s">
        <v>39</v>
      </c>
      <c r="G2" s="108"/>
      <c r="H2" s="109"/>
    </row>
    <row r="3" spans="2:17" x14ac:dyDescent="0.25">
      <c r="B3" s="48"/>
      <c r="C3" s="4"/>
      <c r="D3" s="57"/>
      <c r="F3" s="48"/>
      <c r="G3" s="4"/>
      <c r="H3" s="57"/>
      <c r="J3" s="33"/>
      <c r="K3" s="33"/>
      <c r="L3" s="33"/>
      <c r="M3" s="33"/>
      <c r="N3" s="33"/>
      <c r="O3" s="33"/>
      <c r="P3" s="33"/>
      <c r="Q3" s="33"/>
    </row>
    <row r="4" spans="2:17" x14ac:dyDescent="0.25">
      <c r="B4" s="48" t="s">
        <v>45</v>
      </c>
      <c r="C4" s="4"/>
      <c r="D4" s="57"/>
      <c r="F4" s="48" t="s">
        <v>45</v>
      </c>
      <c r="G4" s="4"/>
      <c r="H4" s="57"/>
      <c r="J4" s="33"/>
      <c r="K4" s="110" t="s">
        <v>162</v>
      </c>
      <c r="L4" s="110"/>
      <c r="M4" s="110"/>
      <c r="N4" s="110"/>
      <c r="O4" s="110"/>
      <c r="P4" s="110"/>
      <c r="Q4" s="33"/>
    </row>
    <row r="5" spans="2:17" x14ac:dyDescent="0.25">
      <c r="B5" s="48" t="s">
        <v>22</v>
      </c>
      <c r="C5" s="62">
        <v>1.3996409999999999</v>
      </c>
      <c r="D5" s="57" t="s">
        <v>27</v>
      </c>
      <c r="F5" s="48" t="s">
        <v>41</v>
      </c>
      <c r="G5" s="62">
        <v>1.7510790000000001</v>
      </c>
      <c r="H5" s="57" t="s">
        <v>28</v>
      </c>
      <c r="J5" s="33"/>
      <c r="K5" s="110" t="s">
        <v>112</v>
      </c>
      <c r="L5" s="110"/>
      <c r="M5" s="110"/>
      <c r="N5" s="110"/>
      <c r="O5" s="110"/>
      <c r="P5" s="110"/>
      <c r="Q5" s="33"/>
    </row>
    <row r="6" spans="2:17" x14ac:dyDescent="0.25">
      <c r="B6" s="48" t="s">
        <v>23</v>
      </c>
      <c r="C6" s="62">
        <v>1.7510790000000001</v>
      </c>
      <c r="D6" s="57" t="s">
        <v>28</v>
      </c>
      <c r="F6" s="48" t="s">
        <v>42</v>
      </c>
      <c r="G6" s="62">
        <v>2.5517620000000001</v>
      </c>
      <c r="H6" s="57" t="s">
        <v>29</v>
      </c>
      <c r="J6" s="33"/>
      <c r="K6" s="33"/>
      <c r="L6" s="33"/>
      <c r="M6" s="33"/>
      <c r="N6" s="33"/>
      <c r="O6" s="33"/>
      <c r="P6" s="33"/>
      <c r="Q6" s="33"/>
    </row>
    <row r="7" spans="2:17" x14ac:dyDescent="0.25">
      <c r="B7" s="48" t="s">
        <v>24</v>
      </c>
      <c r="C7" s="62">
        <v>2.6793499999999999</v>
      </c>
      <c r="D7" s="57" t="s">
        <v>29</v>
      </c>
      <c r="F7" s="48" t="s">
        <v>43</v>
      </c>
      <c r="G7" s="62">
        <v>2.6793499999999999</v>
      </c>
      <c r="H7" s="57" t="s">
        <v>30</v>
      </c>
    </row>
    <row r="8" spans="2:17" x14ac:dyDescent="0.25">
      <c r="B8" s="48" t="s">
        <v>25</v>
      </c>
      <c r="C8" s="62">
        <v>3.2534969999999999</v>
      </c>
      <c r="D8" s="57" t="s">
        <v>30</v>
      </c>
      <c r="F8" s="48" t="s">
        <v>44</v>
      </c>
      <c r="G8" s="62">
        <v>2.9345270000000001</v>
      </c>
      <c r="H8" s="57" t="s">
        <v>31</v>
      </c>
    </row>
    <row r="9" spans="2:17" x14ac:dyDescent="0.25">
      <c r="B9" s="48" t="s">
        <v>26</v>
      </c>
      <c r="C9" s="62">
        <v>3.9552309999999999</v>
      </c>
      <c r="D9" s="57" t="s">
        <v>31</v>
      </c>
      <c r="F9" s="48" t="s">
        <v>35</v>
      </c>
      <c r="G9" s="62">
        <v>0.31837799999999999</v>
      </c>
      <c r="H9" s="57" t="s">
        <v>37</v>
      </c>
    </row>
    <row r="10" spans="2:17" x14ac:dyDescent="0.25">
      <c r="B10" s="48" t="s">
        <v>35</v>
      </c>
      <c r="C10" s="62">
        <v>0.31837799999999999</v>
      </c>
      <c r="D10" s="57" t="s">
        <v>37</v>
      </c>
      <c r="F10" s="48" t="s">
        <v>36</v>
      </c>
      <c r="G10" s="62">
        <v>0.50940399999999997</v>
      </c>
      <c r="H10" s="57" t="s">
        <v>37</v>
      </c>
    </row>
    <row r="11" spans="2:17" x14ac:dyDescent="0.25">
      <c r="B11" s="48" t="s">
        <v>36</v>
      </c>
      <c r="C11" s="62">
        <v>0.50940399999999997</v>
      </c>
      <c r="D11" s="57" t="s">
        <v>37</v>
      </c>
      <c r="F11" s="48"/>
      <c r="G11" s="10"/>
      <c r="H11" s="57"/>
    </row>
    <row r="12" spans="2:17" x14ac:dyDescent="0.25">
      <c r="B12" s="48"/>
      <c r="C12" s="4"/>
      <c r="D12" s="57"/>
      <c r="F12" s="48"/>
      <c r="G12" s="10"/>
      <c r="H12" s="57"/>
    </row>
    <row r="13" spans="2:17" x14ac:dyDescent="0.25">
      <c r="B13" s="48" t="s">
        <v>32</v>
      </c>
      <c r="C13" s="62">
        <v>52.770446999999997</v>
      </c>
      <c r="D13" s="57" t="s">
        <v>38</v>
      </c>
      <c r="F13" s="48" t="s">
        <v>32</v>
      </c>
      <c r="G13" s="62">
        <v>63.794060000000002</v>
      </c>
      <c r="H13" s="57" t="s">
        <v>38</v>
      </c>
    </row>
    <row r="14" spans="2:17" x14ac:dyDescent="0.25">
      <c r="B14" s="48" t="s">
        <v>33</v>
      </c>
      <c r="C14" s="62">
        <v>7.7445979999999999</v>
      </c>
      <c r="D14" s="57" t="s">
        <v>38</v>
      </c>
      <c r="F14" s="48" t="s">
        <v>33</v>
      </c>
      <c r="G14" s="62">
        <v>21.689981</v>
      </c>
      <c r="H14" s="57" t="s">
        <v>38</v>
      </c>
    </row>
    <row r="15" spans="2:17" x14ac:dyDescent="0.25">
      <c r="B15" s="48" t="s">
        <v>34</v>
      </c>
      <c r="C15" s="62">
        <v>12.376048000000001</v>
      </c>
      <c r="D15" s="57" t="s">
        <v>38</v>
      </c>
      <c r="F15" s="48" t="s">
        <v>34</v>
      </c>
      <c r="G15" s="62">
        <v>40.828198999999998</v>
      </c>
      <c r="H15" s="57" t="s">
        <v>38</v>
      </c>
    </row>
    <row r="16" spans="2:17" x14ac:dyDescent="0.25">
      <c r="B16" s="48"/>
      <c r="C16" s="4"/>
      <c r="D16" s="57"/>
      <c r="F16" s="48"/>
      <c r="G16" s="4"/>
      <c r="H16" s="57"/>
    </row>
    <row r="17" spans="2:8" ht="60" customHeight="1" x14ac:dyDescent="0.25">
      <c r="B17" s="99" t="s">
        <v>157</v>
      </c>
      <c r="C17" s="100"/>
      <c r="D17" s="101"/>
      <c r="F17" s="99" t="s">
        <v>46</v>
      </c>
      <c r="G17" s="100"/>
      <c r="H17" s="101"/>
    </row>
    <row r="18" spans="2:8" x14ac:dyDescent="0.25">
      <c r="B18" s="105"/>
      <c r="C18" s="90"/>
      <c r="D18" s="106"/>
      <c r="F18" s="105"/>
      <c r="G18" s="90"/>
      <c r="H18" s="106"/>
    </row>
    <row r="19" spans="2:8" ht="60" customHeight="1" thickBot="1" x14ac:dyDescent="0.3">
      <c r="B19" s="102" t="s">
        <v>40</v>
      </c>
      <c r="C19" s="103"/>
      <c r="D19" s="104"/>
      <c r="F19" s="102" t="s">
        <v>40</v>
      </c>
      <c r="G19" s="103"/>
      <c r="H19" s="104"/>
    </row>
    <row r="22" spans="2:8" ht="15.75" thickBot="1" x14ac:dyDescent="0.3"/>
    <row r="23" spans="2:8" x14ac:dyDescent="0.25">
      <c r="B23" s="107" t="s">
        <v>47</v>
      </c>
      <c r="C23" s="108"/>
      <c r="D23" s="109"/>
      <c r="F23" s="107" t="s">
        <v>49</v>
      </c>
      <c r="G23" s="108"/>
      <c r="H23" s="109"/>
    </row>
    <row r="24" spans="2:8" x14ac:dyDescent="0.25">
      <c r="B24" s="48"/>
      <c r="C24" s="4"/>
      <c r="D24" s="57"/>
      <c r="F24" s="48"/>
      <c r="G24" s="4"/>
      <c r="H24" s="57"/>
    </row>
    <row r="25" spans="2:8" x14ac:dyDescent="0.25">
      <c r="B25" s="48" t="s">
        <v>45</v>
      </c>
      <c r="C25" s="4"/>
      <c r="D25" s="57"/>
      <c r="F25" s="48" t="s">
        <v>45</v>
      </c>
      <c r="G25" s="4"/>
      <c r="H25" s="57"/>
    </row>
    <row r="26" spans="2:8" x14ac:dyDescent="0.25">
      <c r="B26" s="48" t="s">
        <v>41</v>
      </c>
      <c r="C26" s="62">
        <v>1.7510790000000001</v>
      </c>
      <c r="D26" s="57" t="s">
        <v>28</v>
      </c>
      <c r="F26" s="48" t="s">
        <v>41</v>
      </c>
      <c r="G26" s="62">
        <v>1.7510790000000001</v>
      </c>
      <c r="H26" s="57" t="s">
        <v>28</v>
      </c>
    </row>
    <row r="27" spans="2:8" x14ac:dyDescent="0.25">
      <c r="B27" s="48" t="s">
        <v>42</v>
      </c>
      <c r="C27" s="62">
        <v>2.424175</v>
      </c>
      <c r="D27" s="57" t="s">
        <v>29</v>
      </c>
      <c r="F27" s="48" t="s">
        <v>42</v>
      </c>
      <c r="G27" s="62">
        <v>2.424175</v>
      </c>
      <c r="H27" s="57" t="s">
        <v>29</v>
      </c>
    </row>
    <row r="28" spans="2:8" x14ac:dyDescent="0.25">
      <c r="B28" s="48" t="s">
        <v>43</v>
      </c>
      <c r="C28" s="62">
        <v>2.5517620000000001</v>
      </c>
      <c r="D28" s="57" t="s">
        <v>30</v>
      </c>
      <c r="F28" s="48" t="s">
        <v>43</v>
      </c>
      <c r="G28" s="62">
        <v>2.5517620000000001</v>
      </c>
      <c r="H28" s="57" t="s">
        <v>30</v>
      </c>
    </row>
    <row r="29" spans="2:8" x14ac:dyDescent="0.25">
      <c r="B29" s="48" t="s">
        <v>44</v>
      </c>
      <c r="C29" s="62">
        <v>2.9345270000000001</v>
      </c>
      <c r="D29" s="57" t="s">
        <v>31</v>
      </c>
      <c r="F29" s="48" t="s">
        <v>44</v>
      </c>
      <c r="G29" s="62">
        <v>2.9345270000000001</v>
      </c>
      <c r="H29" s="57" t="s">
        <v>31</v>
      </c>
    </row>
    <row r="30" spans="2:8" x14ac:dyDescent="0.25">
      <c r="B30" s="48" t="s">
        <v>35</v>
      </c>
      <c r="C30" s="62">
        <v>0.34448800000000002</v>
      </c>
      <c r="D30" s="57" t="s">
        <v>37</v>
      </c>
      <c r="F30" s="48" t="s">
        <v>35</v>
      </c>
      <c r="G30" s="62">
        <v>0.34448800000000002</v>
      </c>
      <c r="H30" s="57" t="s">
        <v>37</v>
      </c>
    </row>
    <row r="31" spans="2:8" x14ac:dyDescent="0.25">
      <c r="B31" s="48" t="s">
        <v>36</v>
      </c>
      <c r="C31" s="62">
        <v>0.53586999999999996</v>
      </c>
      <c r="D31" s="57" t="s">
        <v>37</v>
      </c>
      <c r="F31" s="48" t="s">
        <v>36</v>
      </c>
      <c r="G31" s="62">
        <v>0.53586999999999996</v>
      </c>
      <c r="H31" s="57" t="s">
        <v>37</v>
      </c>
    </row>
    <row r="32" spans="2:8" x14ac:dyDescent="0.25">
      <c r="B32" s="48"/>
      <c r="C32" s="11"/>
      <c r="D32" s="57"/>
      <c r="F32" s="48"/>
      <c r="G32" s="10"/>
      <c r="H32" s="57"/>
    </row>
    <row r="33" spans="2:8" x14ac:dyDescent="0.25">
      <c r="B33" s="48"/>
      <c r="C33" s="11"/>
      <c r="D33" s="57"/>
      <c r="F33" s="48"/>
      <c r="G33" s="10"/>
      <c r="H33" s="57"/>
    </row>
    <row r="34" spans="2:8" x14ac:dyDescent="0.25">
      <c r="B34" s="48" t="s">
        <v>32</v>
      </c>
      <c r="C34" s="62">
        <v>89.311684999999997</v>
      </c>
      <c r="D34" s="57" t="s">
        <v>38</v>
      </c>
      <c r="F34" s="48" t="s">
        <v>32</v>
      </c>
      <c r="G34" s="62">
        <v>89.311684999999997</v>
      </c>
      <c r="H34" s="57" t="s">
        <v>38</v>
      </c>
    </row>
    <row r="35" spans="2:8" x14ac:dyDescent="0.25">
      <c r="B35" s="48" t="s">
        <v>33</v>
      </c>
      <c r="C35" s="62">
        <v>21.689981</v>
      </c>
      <c r="D35" s="57" t="s">
        <v>38</v>
      </c>
      <c r="F35" s="48" t="s">
        <v>33</v>
      </c>
      <c r="G35" s="62">
        <v>21.689981</v>
      </c>
      <c r="H35" s="57" t="s">
        <v>38</v>
      </c>
    </row>
    <row r="36" spans="2:8" x14ac:dyDescent="0.25">
      <c r="B36" s="48" t="s">
        <v>34</v>
      </c>
      <c r="C36" s="62">
        <v>40.828198999999998</v>
      </c>
      <c r="D36" s="57" t="s">
        <v>38</v>
      </c>
      <c r="F36" s="48" t="s">
        <v>34</v>
      </c>
      <c r="G36" s="62">
        <v>40.828198999999998</v>
      </c>
      <c r="H36" s="57" t="s">
        <v>38</v>
      </c>
    </row>
    <row r="37" spans="2:8" x14ac:dyDescent="0.25">
      <c r="B37" s="48"/>
      <c r="C37" s="4"/>
      <c r="D37" s="57"/>
      <c r="F37" s="48"/>
      <c r="G37" s="4"/>
      <c r="H37" s="57"/>
    </row>
    <row r="38" spans="2:8" ht="45" customHeight="1" x14ac:dyDescent="0.25">
      <c r="B38" s="99" t="s">
        <v>48</v>
      </c>
      <c r="C38" s="100"/>
      <c r="D38" s="101"/>
      <c r="F38" s="99" t="s">
        <v>48</v>
      </c>
      <c r="G38" s="100"/>
      <c r="H38" s="101"/>
    </row>
    <row r="39" spans="2:8" x14ac:dyDescent="0.25">
      <c r="B39" s="105"/>
      <c r="C39" s="90"/>
      <c r="D39" s="106"/>
      <c r="F39" s="105"/>
      <c r="G39" s="90"/>
      <c r="H39" s="106"/>
    </row>
    <row r="40" spans="2:8" ht="60" customHeight="1" thickBot="1" x14ac:dyDescent="0.3">
      <c r="B40" s="102" t="s">
        <v>121</v>
      </c>
      <c r="C40" s="103"/>
      <c r="D40" s="104"/>
      <c r="F40" s="102" t="s">
        <v>121</v>
      </c>
      <c r="G40" s="103"/>
      <c r="H40" s="104"/>
    </row>
  </sheetData>
  <mergeCells count="18">
    <mergeCell ref="K4:P4"/>
    <mergeCell ref="K5:P5"/>
    <mergeCell ref="B17:D17"/>
    <mergeCell ref="B19:D19"/>
    <mergeCell ref="B18:D18"/>
    <mergeCell ref="B2:D2"/>
    <mergeCell ref="F2:H2"/>
    <mergeCell ref="F17:H17"/>
    <mergeCell ref="F19:H19"/>
    <mergeCell ref="F18:H18"/>
    <mergeCell ref="B38:D38"/>
    <mergeCell ref="B40:D40"/>
    <mergeCell ref="B39:D39"/>
    <mergeCell ref="B23:D23"/>
    <mergeCell ref="F38:H38"/>
    <mergeCell ref="F40:H40"/>
    <mergeCell ref="F39:H39"/>
    <mergeCell ref="F23:H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22531-CA05-4E84-A277-7D73BFFCFFD8}">
  <sheetPr codeName="Foglio4"/>
  <dimension ref="A1:AS73"/>
  <sheetViews>
    <sheetView topLeftCell="AE1" workbookViewId="0">
      <selection activeCell="AN4" sqref="AN4"/>
    </sheetView>
  </sheetViews>
  <sheetFormatPr defaultRowHeight="15" x14ac:dyDescent="0.25"/>
  <cols>
    <col min="1" max="1" width="9.140625" style="1"/>
    <col min="2" max="2" width="24.42578125" style="1" bestFit="1" customWidth="1"/>
    <col min="3" max="3" width="9.140625" style="1"/>
    <col min="4" max="4" width="24.42578125" style="1" bestFit="1" customWidth="1"/>
    <col min="5" max="5" width="9.140625" style="3"/>
    <col min="6" max="6" width="13.5703125" style="3" bestFit="1" customWidth="1"/>
    <col min="7" max="7" width="11.7109375" style="3" bestFit="1" customWidth="1"/>
    <col min="8" max="8" width="13.7109375" style="3" bestFit="1" customWidth="1"/>
    <col min="9" max="11" width="13.28515625" style="3" bestFit="1" customWidth="1"/>
    <col min="12" max="12" width="5.7109375" style="3" customWidth="1"/>
    <col min="13" max="13" width="15.5703125" style="3" bestFit="1" customWidth="1"/>
    <col min="14" max="16" width="16" style="3" bestFit="1" customWidth="1"/>
    <col min="17" max="17" width="5.7109375" style="3" customWidth="1"/>
    <col min="18" max="18" width="12.42578125" style="3" bestFit="1" customWidth="1"/>
    <col min="19" max="21" width="12.85546875" style="3" bestFit="1" customWidth="1"/>
    <col min="22" max="22" width="5.7109375" style="3" customWidth="1"/>
    <col min="23" max="23" width="9.140625" style="3"/>
    <col min="24" max="26" width="9.5703125" style="3" bestFit="1" customWidth="1"/>
    <col min="27" max="27" width="5.7109375" style="3" customWidth="1"/>
    <col min="28" max="28" width="13.85546875" style="12" bestFit="1" customWidth="1"/>
    <col min="29" max="29" width="16.5703125" style="12" bestFit="1" customWidth="1"/>
    <col min="30" max="30" width="13.5703125" style="12" bestFit="1" customWidth="1"/>
    <col min="31" max="31" width="10.140625" style="12" bestFit="1" customWidth="1"/>
    <col min="32" max="32" width="5.7109375" style="12" customWidth="1"/>
    <col min="33" max="33" width="16.28515625" style="12" bestFit="1" customWidth="1"/>
    <col min="34" max="34" width="14" style="12" bestFit="1" customWidth="1"/>
    <col min="35" max="35" width="14.5703125" style="12" bestFit="1" customWidth="1"/>
    <col min="36" max="36" width="5.7109375" style="12" customWidth="1"/>
    <col min="37" max="38" width="14.5703125" style="12" customWidth="1"/>
    <col min="39" max="39" width="5.7109375" style="12" customWidth="1"/>
    <col min="40" max="40" width="14.5703125" style="12" customWidth="1"/>
    <col min="41" max="41" width="5.7109375" style="3" customWidth="1"/>
    <col min="42" max="42" width="19.7109375" style="3" bestFit="1" customWidth="1"/>
    <col min="43" max="43" width="23.140625" style="3" bestFit="1" customWidth="1"/>
    <col min="44" max="44" width="20.140625" style="3" bestFit="1" customWidth="1"/>
    <col min="45" max="45" width="19.85546875" style="3" bestFit="1" customWidth="1"/>
    <col min="46" max="16384" width="9.140625" style="1"/>
  </cols>
  <sheetData>
    <row r="1" spans="1:45" x14ac:dyDescent="0.25">
      <c r="B1" s="22" t="s">
        <v>113</v>
      </c>
      <c r="C1" s="4" t="s">
        <v>18</v>
      </c>
      <c r="D1" s="4" t="s">
        <v>67</v>
      </c>
      <c r="E1" s="5" t="s">
        <v>68</v>
      </c>
      <c r="F1" s="5" t="s">
        <v>69</v>
      </c>
      <c r="G1" s="5" t="s">
        <v>71</v>
      </c>
      <c r="H1" s="5" t="s">
        <v>75</v>
      </c>
      <c r="I1" s="5" t="s">
        <v>76</v>
      </c>
      <c r="J1" s="5" t="s">
        <v>77</v>
      </c>
      <c r="K1" s="5" t="s">
        <v>78</v>
      </c>
      <c r="M1" s="5" t="s">
        <v>79</v>
      </c>
      <c r="N1" s="5" t="s">
        <v>80</v>
      </c>
      <c r="O1" s="5" t="s">
        <v>81</v>
      </c>
      <c r="P1" s="5" t="s">
        <v>82</v>
      </c>
      <c r="R1" s="5" t="s">
        <v>83</v>
      </c>
      <c r="S1" s="5" t="s">
        <v>84</v>
      </c>
      <c r="T1" s="5" t="s">
        <v>85</v>
      </c>
      <c r="U1" s="5" t="s">
        <v>86</v>
      </c>
      <c r="W1" s="5" t="s">
        <v>87</v>
      </c>
      <c r="X1" s="5" t="s">
        <v>88</v>
      </c>
      <c r="Y1" s="5" t="s">
        <v>89</v>
      </c>
      <c r="Z1" s="5" t="s">
        <v>90</v>
      </c>
      <c r="AB1" s="13" t="s">
        <v>91</v>
      </c>
      <c r="AC1" s="13" t="s">
        <v>92</v>
      </c>
      <c r="AD1" s="13" t="s">
        <v>93</v>
      </c>
      <c r="AE1" s="13" t="s">
        <v>94</v>
      </c>
      <c r="AG1" s="13" t="s">
        <v>122</v>
      </c>
      <c r="AH1" s="13" t="s">
        <v>123</v>
      </c>
      <c r="AI1" s="13" t="s">
        <v>124</v>
      </c>
      <c r="AK1" s="13" t="s">
        <v>125</v>
      </c>
      <c r="AL1" s="13" t="s">
        <v>126</v>
      </c>
      <c r="AN1" s="13" t="s">
        <v>127</v>
      </c>
      <c r="AP1" s="5" t="s">
        <v>70</v>
      </c>
      <c r="AQ1" s="5" t="s">
        <v>72</v>
      </c>
      <c r="AR1" s="5" t="s">
        <v>73</v>
      </c>
      <c r="AS1" s="5" t="s">
        <v>74</v>
      </c>
    </row>
    <row r="2" spans="1:45" x14ac:dyDescent="0.25">
      <c r="A2" s="16" t="s">
        <v>50</v>
      </c>
      <c r="B2" s="17" t="s">
        <v>52</v>
      </c>
      <c r="C2" s="4">
        <v>1</v>
      </c>
      <c r="D2" s="4" t="str">
        <f>IF('Dati Generali'!D29&lt;&gt;"",'Dati Generali'!D29,"")</f>
        <v>Domestico Residente</v>
      </c>
      <c r="E2" s="5">
        <f>'Dati Generali'!G29</f>
        <v>80</v>
      </c>
      <c r="F2" s="5">
        <f>'Dati Generali'!I29</f>
        <v>3</v>
      </c>
      <c r="G2" s="5">
        <f>IF(D2=$B$2,IF(E2&gt;AP2,AP2,E2),0)</f>
        <v>33</v>
      </c>
      <c r="H2" s="5">
        <f>IF(D2=$B$2,IF(E2-G2&gt;AP2,AP2,E2-G2),0)</f>
        <v>33</v>
      </c>
      <c r="I2" s="5">
        <f>IF(D2=$B$2,IF(E2-G2-H2&gt;AP2,AP2,E2-G2-H2),0)</f>
        <v>14</v>
      </c>
      <c r="J2" s="5">
        <f>IF(D2=$B$2,IF(E2-G2-H2-I2&gt;AP2,AP2,E2-G2-H2-I2),0)</f>
        <v>0</v>
      </c>
      <c r="K2" s="5">
        <f>IF(D2=$B$2,IF(E2-G2-H2-I2-J2&gt;0,E2-G2-H2-I2-J2,0),0)</f>
        <v>0</v>
      </c>
      <c r="M2" s="5">
        <f>IF(D2=$B$3,IF(E2&gt;AQ2,AQ2,E2),0)</f>
        <v>0</v>
      </c>
      <c r="N2" s="5">
        <f>IF(D2=$B$3,IF(E2-M2&gt;AQ2,AQ2,E2-M2),0)</f>
        <v>0</v>
      </c>
      <c r="O2" s="5">
        <f>IF(D2=$B$3,IF(E2-M2-N2&gt;AQ2,AQ2,E2-M2-N2),0)</f>
        <v>0</v>
      </c>
      <c r="P2" s="5">
        <f>IF(D2=$B$3,IF(E2-M2-N2-O2&gt;AQ2,E2-M2-N2-O2,0),0)</f>
        <v>0</v>
      </c>
      <c r="R2" s="5">
        <f>IF(D2=$B$4,IF(E2&gt;AR2,AR2,E2),0)</f>
        <v>0</v>
      </c>
      <c r="S2" s="5">
        <f>IF(D2=$B$4,IF(E2-R2&gt;AR2,AR2,E2-R2),0)</f>
        <v>0</v>
      </c>
      <c r="T2" s="5">
        <f>IF(D2=$B$4,IF(E2-R2-S2&gt;AR2,AR2,E2-R2-S2),0)</f>
        <v>0</v>
      </c>
      <c r="U2" s="5">
        <f>IF(D2=$B$4,IF(E2-R2-S2-T2&gt;0,E2-R2-S2-T2,0),0)</f>
        <v>0</v>
      </c>
      <c r="W2" s="5">
        <f>IF(D2=$B$5,IF(E2&gt;AS2,AS2,E2),0)</f>
        <v>0</v>
      </c>
      <c r="X2" s="5">
        <f>IF(D2=$B$5,IF(E2-W2&gt;AS2,AS2,E2-W2),0)</f>
        <v>0</v>
      </c>
      <c r="Y2" s="5">
        <f>IF(D2=$B$5,IF(E2-W2-X2&gt;AS2,AS2,E2-W2-X2),0)</f>
        <v>0</v>
      </c>
      <c r="Z2" s="5">
        <f>IF(D2=$B$5,IF(E2-W2-X2-Y2&gt;0,E2-W2-X2-Y2,0),0)</f>
        <v>0</v>
      </c>
      <c r="AB2" s="14">
        <f>(G2*Tariffe!$C$5)+('CALCOLO-NON MODIFICARE'!H2*Tariffe!$C$6)+('CALCOLO-NON MODIFICARE'!I2*Tariffe!$C$7)+('CALCOLO-NON MODIFICARE'!J2*Tariffe!$C$8)+('CALCOLO-NON MODIFICARE'!K2*Tariffe!$C$9)</f>
        <v>141.48465999999999</v>
      </c>
      <c r="AC2" s="14">
        <f>(M2*Tariffe!$G$5)+('CALCOLO-NON MODIFICARE'!N2*Tariffe!$G$6)+('CALCOLO-NON MODIFICARE'!O2*Tariffe!$G$7)+('CALCOLO-NON MODIFICARE'!P2*Tariffe!$G$8)</f>
        <v>0</v>
      </c>
      <c r="AD2" s="14">
        <f>(R2*Tariffe!$C$26)+('CALCOLO-NON MODIFICARE'!S2*Tariffe!$C$27)+('CALCOLO-NON MODIFICARE'!T2*Tariffe!$C$28)+('CALCOLO-NON MODIFICARE'!U2*Tariffe!$C$29)</f>
        <v>0</v>
      </c>
      <c r="AE2" s="14">
        <f>(W2*Tariffe!$G$26)+('CALCOLO-NON MODIFICARE'!X2*Tariffe!$G$27)+('CALCOLO-NON MODIFICARE'!Y2*Tariffe!$G$28)+('CALCOLO-NON MODIFICARE'!Z2*Tariffe!$G$29)</f>
        <v>0</v>
      </c>
      <c r="AF2" s="37"/>
      <c r="AG2" s="14" cm="1">
        <f t="array" ref="AG2">IF(D2&lt;&gt;"",_xlfn.IFS(D2=$B$2,Tariffe!$C$13/365*'Dati Generali'!$K$5,D2=$B$3,Tariffe!$G$13/365*'Dati Generali'!$K$5,D2=$B$4,Tariffe!$C$34/365*'Dati Generali'!$K$5*F2,D2=$B$5,Tariffe!$G$34/365*'Dati Generali'!$K$5*F2),0)</f>
        <v>30.36107909589041</v>
      </c>
      <c r="AH2" s="14" cm="1">
        <f t="array" ref="AH2">IF(D2&lt;&gt;"",IF('Dati Generali'!$D$8&lt;&gt;0,_xlfn.IFS(D2=$B$2,Tariffe!$C$14/365*'Dati Generali'!$K$5,D2=$B$3,Tariffe!$G$14/365*'Dati Generali'!$K$5,D2=$B$4,Tariffe!$C$35/365*'Dati Generali'!$K$5/'Dati Generali'!$I$16,D2=$B$5,Tariffe!$G$35/365*'Dati Generali'!$K$5/'Dati Generali'!$I$17),0),0)</f>
        <v>4.4557961095890413</v>
      </c>
      <c r="AI2" s="14" cm="1">
        <f t="array" ref="AI2">IF(D2&lt;&gt;"",IF('Dati Generali'!$D$9&lt;&gt;0,_xlfn.IFS(D2=$B$2,Tariffe!$C$15/365*'Dati Generali'!$K$5,D2=$B$3,Tariffe!$G$15/365*'Dati Generali'!$K$5,D2=$B$4,Tariffe!$C$36/365*'Dati Generali'!$K$5/'Dati Generali'!$I$16,D2=$B$5,Tariffe!$G$36/365*'Dati Generali'!$K$5/'Dati Generali'!$I$17),0),0)</f>
        <v>7.1204659726027399</v>
      </c>
      <c r="AJ2" s="37"/>
      <c r="AK2" s="14" cm="1">
        <f t="array" ref="AK2">IF(D2&lt;&gt;"",IF('Dati Generali'!$D$8&lt;&gt;0,_xlfn.IFS(D2=$B$2,E2*Tariffe!$C$10,D2=$B$3,E2*Tariffe!$G$9,D2=$B$4,E2*Tariffe!$C$30,D2=$B$5,E2*Tariffe!$G$30),0),0)</f>
        <v>25.47024</v>
      </c>
      <c r="AL2" s="14" cm="1">
        <f t="array" ref="AL2">IF(D2&lt;&gt;"",IF('Dati Generali'!$D$9&lt;&gt;0,_xlfn.IFS(D2=$B$2,E2*Tariffe!$C$11,D2=$B$3,E2*Tariffe!$G$10,D2=$B$4,E2*Tariffe!$C$31,D2=$B$5,E2*Tariffe!$G$31),0),0)</f>
        <v>40.752319999999997</v>
      </c>
      <c r="AM2" s="37"/>
      <c r="AN2" s="14">
        <f>IF(E2&lt;&gt;0,'Dati Generali'!$D$10/'Dati Generali'!$G$100*'CALCOLO-NON MODIFICARE'!E2,0)</f>
        <v>8.379999999999999</v>
      </c>
      <c r="AP2" s="5">
        <f>ROUND(IF(D2=$B$2,($B$7/365)*'Dati Generali'!$K$5*'CALCOLO-NON MODIFICARE'!F2,0),0)</f>
        <v>33</v>
      </c>
      <c r="AQ2" s="5">
        <f>ROUND(IF(D2=$B$3,'CALCOLO-NON MODIFICARE'!$B$8/365*'Dati Generali'!$K$5,0),0)</f>
        <v>0</v>
      </c>
      <c r="AR2" s="5">
        <f>ROUND(IF(D2=$B$4,'CALCOLO-NON MODIFICARE'!$B$8/365*'Dati Generali'!$K$5*'CALCOLO-NON MODIFICARE'!F2,0),0)</f>
        <v>0</v>
      </c>
      <c r="AS2" s="5">
        <f>ROUND(IF(D2=$B$5,'CALCOLO-NON MODIFICARE'!$B$8/365*'Dati Generali'!$K$5*'CALCOLO-NON MODIFICARE'!F2,0),0)</f>
        <v>0</v>
      </c>
    </row>
    <row r="3" spans="1:45" x14ac:dyDescent="0.25">
      <c r="A3" s="16" t="s">
        <v>51</v>
      </c>
      <c r="B3" s="17" t="s">
        <v>53</v>
      </c>
      <c r="C3" s="4">
        <v>2</v>
      </c>
      <c r="D3" s="4" t="str">
        <f>IF('Dati Generali'!D30&lt;&gt;"",'Dati Generali'!D30,"")</f>
        <v>Domestico Residente</v>
      </c>
      <c r="E3" s="5">
        <f>'Dati Generali'!G30</f>
        <v>62.222222222222221</v>
      </c>
      <c r="F3" s="5">
        <f>'Dati Generali'!I30</f>
        <v>3</v>
      </c>
      <c r="G3" s="5">
        <f t="shared" ref="G3:G66" si="0">IF(D3=$B$2,IF(E3&gt;AP3,AP3,E3),0)</f>
        <v>33</v>
      </c>
      <c r="H3" s="5">
        <f t="shared" ref="H3:H66" si="1">IF(D3=$B$2,IF(E3-G3&gt;AP3,AP3,E3-G3),0)</f>
        <v>29.222222222222221</v>
      </c>
      <c r="I3" s="5">
        <f t="shared" ref="I3:I66" si="2">IF(D3=$B$2,IF(E3-G3-H3&gt;AP3,AP3,E3-G3-H3),0)</f>
        <v>0</v>
      </c>
      <c r="J3" s="5">
        <f t="shared" ref="J3:J66" si="3">IF(D3=$B$2,IF(E3-G3-H3-I3&gt;AP3,AP3,E3-G3-H3-I3),0)</f>
        <v>0</v>
      </c>
      <c r="K3" s="5">
        <f t="shared" ref="K3:K66" si="4">IF(D3=$B$2,IF(E3-G3-H3-I3-J3&gt;0,E3-G3-H3-I3-J3,0),0)</f>
        <v>0</v>
      </c>
      <c r="M3" s="5">
        <f t="shared" ref="M3:M66" si="5">IF(D3=$B$3,IF(E3&gt;AQ3,AQ3,E3),0)</f>
        <v>0</v>
      </c>
      <c r="N3" s="5">
        <f t="shared" ref="N3:N66" si="6">IF(D3=$B$3,IF(E3-M3&gt;AQ3,AQ3,E3-M3),0)</f>
        <v>0</v>
      </c>
      <c r="O3" s="5">
        <f t="shared" ref="O3:O66" si="7">IF(D3=$B$3,IF(E3-M3-N3&gt;AQ3,AQ3,E3-M3-N3),0)</f>
        <v>0</v>
      </c>
      <c r="P3" s="5">
        <f t="shared" ref="P3:P66" si="8">IF(D3=$B$3,IF(E3-M3-N3-O3&gt;AQ3,E3-M3-N3-O3,0),0)</f>
        <v>0</v>
      </c>
      <c r="R3" s="5">
        <f t="shared" ref="R3:R66" si="9">IF(D3=$B$4,IF(E3&gt;AR3,AR3,E3),0)</f>
        <v>0</v>
      </c>
      <c r="S3" s="5">
        <f t="shared" ref="S3:S66" si="10">IF(D3=$B$4,IF(E3-R3&gt;AR3,AR3,E3-R3),0)</f>
        <v>0</v>
      </c>
      <c r="T3" s="5">
        <f t="shared" ref="T3:T66" si="11">IF(D3=$B$4,IF(E3-R3-S3&gt;AR3,AR3,E3-R3-S3),0)</f>
        <v>0</v>
      </c>
      <c r="U3" s="5">
        <f t="shared" ref="U3:U66" si="12">IF(D3=$B$4,IF(E3-R3-S3-T3&gt;0,E3-R3-S3-T3,0),0)</f>
        <v>0</v>
      </c>
      <c r="W3" s="5">
        <f t="shared" ref="W3:W66" si="13">IF(D3=$B$5,IF(E3&gt;AS3,AS3,E3),0)</f>
        <v>0</v>
      </c>
      <c r="X3" s="5">
        <f t="shared" ref="X3:X66" si="14">IF(D3=$B$5,IF(E3-W3&gt;AS3,AS3,E3-W3),0)</f>
        <v>0</v>
      </c>
      <c r="Y3" s="5">
        <f t="shared" ref="Y3:Y66" si="15">IF(D3=$B$5,IF(E3-W3-X3&gt;AS3,AS3,E3-W3-X3),0)</f>
        <v>0</v>
      </c>
      <c r="Z3" s="5">
        <f t="shared" ref="Z3:Z66" si="16">IF(D3=$B$5,IF(E3-W3-X3-Y3&gt;0,E3-W3-X3-Y3,0),0)</f>
        <v>0</v>
      </c>
      <c r="AB3" s="14">
        <f>(G3*Tariffe!$C$5)+('CALCOLO-NON MODIFICARE'!H3*Tariffe!$C$6)+('CALCOLO-NON MODIFICARE'!I3*Tariffe!$C$7)+('CALCOLO-NON MODIFICARE'!J3*Tariffe!$C$8)+('CALCOLO-NON MODIFICARE'!K3*Tariffe!$C$9)</f>
        <v>97.358572666666674</v>
      </c>
      <c r="AC3" s="14">
        <f>(M3*Tariffe!$G$5)+('CALCOLO-NON MODIFICARE'!N3*Tariffe!$G$6)+('CALCOLO-NON MODIFICARE'!O3*Tariffe!$G$7)+('CALCOLO-NON MODIFICARE'!P3*Tariffe!$G$8)</f>
        <v>0</v>
      </c>
      <c r="AD3" s="14">
        <f>(R3*Tariffe!$C$26)+('CALCOLO-NON MODIFICARE'!S3*Tariffe!$C$27)+('CALCOLO-NON MODIFICARE'!T3*Tariffe!$C$28)+('CALCOLO-NON MODIFICARE'!U3*Tariffe!$C$29)</f>
        <v>0</v>
      </c>
      <c r="AE3" s="14">
        <f>(W3*Tariffe!$G$26)+('CALCOLO-NON MODIFICARE'!X3*Tariffe!$G$27)+('CALCOLO-NON MODIFICARE'!Y3*Tariffe!$G$28)+('CALCOLO-NON MODIFICARE'!Z3*Tariffe!$G$29)</f>
        <v>0</v>
      </c>
      <c r="AF3" s="37"/>
      <c r="AG3" s="14" cm="1">
        <f t="array" ref="AG3">IF(D3&lt;&gt;"",_xlfn.IFS(D3=$B$2,Tariffe!$C$13/365*'Dati Generali'!$K$5,D3=$B$3,Tariffe!$G$13/365*'Dati Generali'!$K$5,D3=$B$4,Tariffe!$C$34/365*'Dati Generali'!$K$5*F3,D3=$B$5,Tariffe!$G$34/365*'Dati Generali'!$K$5*F3),0)</f>
        <v>30.36107909589041</v>
      </c>
      <c r="AH3" s="14" cm="1">
        <f t="array" ref="AH3">IF(D3&lt;&gt;"",IF('Dati Generali'!$D$8&lt;&gt;0,_xlfn.IFS(D3=$B$2,Tariffe!$C$14/365*'Dati Generali'!$K$5,D3=$B$3,Tariffe!$G$14/365*'Dati Generali'!$K$5,D3=$B$4,Tariffe!$C$35/365*'Dati Generali'!$K$5/'Dati Generali'!$I$16,D3=$B$5,Tariffe!$G$35/365*'Dati Generali'!$K$5/'Dati Generali'!$I$17),0),0)</f>
        <v>4.4557961095890413</v>
      </c>
      <c r="AI3" s="14" cm="1">
        <f t="array" ref="AI3">IF(D3&lt;&gt;"",IF('Dati Generali'!$D$9&lt;&gt;0,_xlfn.IFS(D3=$B$2,Tariffe!$C$15/365*'Dati Generali'!$K$5,D3=$B$3,Tariffe!$G$15/365*'Dati Generali'!$K$5,D3=$B$4,Tariffe!$C$36/365*'Dati Generali'!$K$5/'Dati Generali'!$I$16,D3=$B$5,Tariffe!$G$36/365*'Dati Generali'!$K$5/'Dati Generali'!$I$17),0),0)</f>
        <v>7.1204659726027399</v>
      </c>
      <c r="AJ3" s="37"/>
      <c r="AK3" s="14" cm="1">
        <f t="array" ref="AK3">IF(D3&lt;&gt;"",IF('Dati Generali'!$D$8&lt;&gt;0,_xlfn.IFS(D3=$B$2,E3*Tariffe!$C$10,D3=$B$3,E3*Tariffe!$G$9,D3=$B$4,E3*Tariffe!$C$30,D3=$B$5,E3*Tariffe!$G$30),0),0)</f>
        <v>19.810186666666667</v>
      </c>
      <c r="AL3" s="14" cm="1">
        <f t="array" ref="AL3">IF(D3&lt;&gt;"",IF('Dati Generali'!$D$9&lt;&gt;0,_xlfn.IFS(D3=$B$2,E3*Tariffe!$C$11,D3=$B$3,E3*Tariffe!$G$10,D3=$B$4,E3*Tariffe!$C$31,D3=$B$5,E3*Tariffe!$G$31),0),0)</f>
        <v>31.696248888888885</v>
      </c>
      <c r="AM3" s="37"/>
      <c r="AN3" s="14">
        <f>IF(E3&lt;&gt;0,'Dati Generali'!$D$10/'Dati Generali'!$G$100*'CALCOLO-NON MODIFICARE'!E3,0)</f>
        <v>6.517777777777777</v>
      </c>
      <c r="AP3" s="5">
        <f>ROUND(IF(D3=$B$2,($B$7/365)*'Dati Generali'!$K$5*'CALCOLO-NON MODIFICARE'!F3,0),0)</f>
        <v>33</v>
      </c>
      <c r="AQ3" s="5">
        <f>ROUND(IF(D3=$B$3,'CALCOLO-NON MODIFICARE'!$B$8/365*'Dati Generali'!$K$5,0),0)</f>
        <v>0</v>
      </c>
      <c r="AR3" s="5">
        <f>ROUND(IF(D3=$B$4,'CALCOLO-NON MODIFICARE'!$B$8/365*'Dati Generali'!$K$5*'CALCOLO-NON MODIFICARE'!F3,0),0)</f>
        <v>0</v>
      </c>
      <c r="AS3" s="5">
        <f>ROUND(IF(D3=$B$5,'CALCOLO-NON MODIFICARE'!$B$8/365*'Dati Generali'!$K$5*'CALCOLO-NON MODIFICARE'!F3,0),0)</f>
        <v>0</v>
      </c>
    </row>
    <row r="4" spans="1:45" x14ac:dyDescent="0.25">
      <c r="B4" s="17" t="s">
        <v>54</v>
      </c>
      <c r="C4" s="4">
        <v>3</v>
      </c>
      <c r="D4" s="4" t="str">
        <f>IF('Dati Generali'!D31&lt;&gt;"",'Dati Generali'!D31,"")</f>
        <v>Domestico Residente</v>
      </c>
      <c r="E4" s="5">
        <f>'Dati Generali'!G31</f>
        <v>44.444444444444443</v>
      </c>
      <c r="F4" s="5">
        <f>'Dati Generali'!I31</f>
        <v>2</v>
      </c>
      <c r="G4" s="5">
        <f t="shared" si="0"/>
        <v>22</v>
      </c>
      <c r="H4" s="5">
        <f t="shared" si="1"/>
        <v>22</v>
      </c>
      <c r="I4" s="5">
        <f t="shared" si="2"/>
        <v>0.44444444444444287</v>
      </c>
      <c r="J4" s="5">
        <f t="shared" si="3"/>
        <v>0</v>
      </c>
      <c r="K4" s="5">
        <f t="shared" si="4"/>
        <v>0</v>
      </c>
      <c r="M4" s="5">
        <f t="shared" si="5"/>
        <v>0</v>
      </c>
      <c r="N4" s="5">
        <f t="shared" si="6"/>
        <v>0</v>
      </c>
      <c r="O4" s="5">
        <f t="shared" si="7"/>
        <v>0</v>
      </c>
      <c r="P4" s="5">
        <f t="shared" si="8"/>
        <v>0</v>
      </c>
      <c r="R4" s="5">
        <f t="shared" si="9"/>
        <v>0</v>
      </c>
      <c r="S4" s="5">
        <f t="shared" si="10"/>
        <v>0</v>
      </c>
      <c r="T4" s="5">
        <f t="shared" si="11"/>
        <v>0</v>
      </c>
      <c r="U4" s="5">
        <f t="shared" si="12"/>
        <v>0</v>
      </c>
      <c r="W4" s="5">
        <f t="shared" si="13"/>
        <v>0</v>
      </c>
      <c r="X4" s="5">
        <f t="shared" si="14"/>
        <v>0</v>
      </c>
      <c r="Y4" s="5">
        <f t="shared" si="15"/>
        <v>0</v>
      </c>
      <c r="Z4" s="5">
        <f t="shared" si="16"/>
        <v>0</v>
      </c>
      <c r="AB4" s="14">
        <f>(G4*Tariffe!$C$5)+('CALCOLO-NON MODIFICARE'!H4*Tariffe!$C$6)+('CALCOLO-NON MODIFICARE'!I4*Tariffe!$C$7)+('CALCOLO-NON MODIFICARE'!J4*Tariffe!$C$8)+('CALCOLO-NON MODIFICARE'!K4*Tariffe!$C$9)</f>
        <v>70.506662222222232</v>
      </c>
      <c r="AC4" s="14">
        <f>(M4*Tariffe!$G$5)+('CALCOLO-NON MODIFICARE'!N4*Tariffe!$G$6)+('CALCOLO-NON MODIFICARE'!O4*Tariffe!$G$7)+('CALCOLO-NON MODIFICARE'!P4*Tariffe!$G$8)</f>
        <v>0</v>
      </c>
      <c r="AD4" s="14">
        <f>(R4*Tariffe!$C$26)+('CALCOLO-NON MODIFICARE'!S4*Tariffe!$C$27)+('CALCOLO-NON MODIFICARE'!T4*Tariffe!$C$28)+('CALCOLO-NON MODIFICARE'!U4*Tariffe!$C$29)</f>
        <v>0</v>
      </c>
      <c r="AE4" s="14">
        <f>(W4*Tariffe!$G$26)+('CALCOLO-NON MODIFICARE'!X4*Tariffe!$G$27)+('CALCOLO-NON MODIFICARE'!Y4*Tariffe!$G$28)+('CALCOLO-NON MODIFICARE'!Z4*Tariffe!$G$29)</f>
        <v>0</v>
      </c>
      <c r="AF4" s="37"/>
      <c r="AG4" s="14" cm="1">
        <f t="array" ref="AG4">IF(D4&lt;&gt;"",_xlfn.IFS(D4=$B$2,Tariffe!$C$13/365*'Dati Generali'!$K$5,D4=$B$3,Tariffe!$G$13/365*'Dati Generali'!$K$5,D4=$B$4,Tariffe!$C$34/365*'Dati Generali'!$K$5*F4,D4=$B$5,Tariffe!$G$34/365*'Dati Generali'!$K$5*F4),0)</f>
        <v>30.36107909589041</v>
      </c>
      <c r="AH4" s="14" cm="1">
        <f t="array" ref="AH4">IF(D4&lt;&gt;"",IF('Dati Generali'!$D$8&lt;&gt;0,_xlfn.IFS(D4=$B$2,Tariffe!$C$14/365*'Dati Generali'!$K$5,D4=$B$3,Tariffe!$G$14/365*'Dati Generali'!$K$5,D4=$B$4,Tariffe!$C$35/365*'Dati Generali'!$K$5/'Dati Generali'!$I$16,D4=$B$5,Tariffe!$G$35/365*'Dati Generali'!$K$5/'Dati Generali'!$I$17),0),0)</f>
        <v>4.4557961095890413</v>
      </c>
      <c r="AI4" s="14" cm="1">
        <f t="array" ref="AI4">IF(D4&lt;&gt;"",IF('Dati Generali'!$D$9&lt;&gt;0,_xlfn.IFS(D4=$B$2,Tariffe!$C$15/365*'Dati Generali'!$K$5,D4=$B$3,Tariffe!$G$15/365*'Dati Generali'!$K$5,D4=$B$4,Tariffe!$C$36/365*'Dati Generali'!$K$5/'Dati Generali'!$I$16,D4=$B$5,Tariffe!$G$36/365*'Dati Generali'!$K$5/'Dati Generali'!$I$17),0),0)</f>
        <v>7.1204659726027399</v>
      </c>
      <c r="AJ4" s="37"/>
      <c r="AK4" s="14" cm="1">
        <f t="array" ref="AK4">IF(D4&lt;&gt;"",IF('Dati Generali'!$D$8&lt;&gt;0,_xlfn.IFS(D4=$B$2,E4*Tariffe!$C$10,D4=$B$3,E4*Tariffe!$G$9,D4=$B$4,E4*Tariffe!$C$30,D4=$B$5,E4*Tariffe!$G$30),0),0)</f>
        <v>14.150133333333333</v>
      </c>
      <c r="AL4" s="14" cm="1">
        <f t="array" ref="AL4">IF(D4&lt;&gt;"",IF('Dati Generali'!$D$9&lt;&gt;0,_xlfn.IFS(D4=$B$2,E4*Tariffe!$C$11,D4=$B$3,E4*Tariffe!$G$10,D4=$B$4,E4*Tariffe!$C$31,D4=$B$5,E4*Tariffe!$G$31),0),0)</f>
        <v>22.640177777777776</v>
      </c>
      <c r="AM4" s="37"/>
      <c r="AN4" s="14">
        <f>IF(E4&lt;&gt;0,'Dati Generali'!$D$10/'Dati Generali'!$G$100*'CALCOLO-NON MODIFICARE'!E4,0)</f>
        <v>4.655555555555555</v>
      </c>
      <c r="AP4" s="5">
        <f>ROUND(IF(D4=$B$2,($B$7/365)*'Dati Generali'!$K$5*'CALCOLO-NON MODIFICARE'!F4,0),0)</f>
        <v>22</v>
      </c>
      <c r="AQ4" s="5">
        <f>ROUND(IF(D4=$B$3,'CALCOLO-NON MODIFICARE'!$B$8/365*'Dati Generali'!$K$5,0),0)</f>
        <v>0</v>
      </c>
      <c r="AR4" s="5">
        <f>ROUND(IF(D4=$B$4,'CALCOLO-NON MODIFICARE'!$B$8/365*'Dati Generali'!$K$5*'CALCOLO-NON MODIFICARE'!F4,0),0)</f>
        <v>0</v>
      </c>
      <c r="AS4" s="5">
        <f>ROUND(IF(D4=$B$5,'CALCOLO-NON MODIFICARE'!$B$8/365*'Dati Generali'!$K$5*'CALCOLO-NON MODIFICARE'!F4,0),0)</f>
        <v>0</v>
      </c>
    </row>
    <row r="5" spans="1:45" x14ac:dyDescent="0.25">
      <c r="B5" s="18" t="s">
        <v>55</v>
      </c>
      <c r="C5" s="4">
        <v>4</v>
      </c>
      <c r="D5" s="4" t="str">
        <f>IF('Dati Generali'!D32&lt;&gt;"",'Dati Generali'!D32,"")</f>
        <v>Domestico Residente</v>
      </c>
      <c r="E5" s="5">
        <f>'Dati Generali'!G32</f>
        <v>26.666666666666668</v>
      </c>
      <c r="F5" s="5">
        <f>'Dati Generali'!I32</f>
        <v>1</v>
      </c>
      <c r="G5" s="5">
        <f t="shared" si="0"/>
        <v>11</v>
      </c>
      <c r="H5" s="5">
        <f t="shared" si="1"/>
        <v>11</v>
      </c>
      <c r="I5" s="5">
        <f t="shared" si="2"/>
        <v>4.6666666666666679</v>
      </c>
      <c r="J5" s="5">
        <f t="shared" si="3"/>
        <v>0</v>
      </c>
      <c r="K5" s="5">
        <f t="shared" si="4"/>
        <v>0</v>
      </c>
      <c r="M5" s="5">
        <f t="shared" si="5"/>
        <v>0</v>
      </c>
      <c r="N5" s="5">
        <f t="shared" si="6"/>
        <v>0</v>
      </c>
      <c r="O5" s="5">
        <f t="shared" si="7"/>
        <v>0</v>
      </c>
      <c r="P5" s="5">
        <f t="shared" si="8"/>
        <v>0</v>
      </c>
      <c r="R5" s="5">
        <f t="shared" si="9"/>
        <v>0</v>
      </c>
      <c r="S5" s="5">
        <f t="shared" si="10"/>
        <v>0</v>
      </c>
      <c r="T5" s="5">
        <f t="shared" si="11"/>
        <v>0</v>
      </c>
      <c r="U5" s="5">
        <f t="shared" si="12"/>
        <v>0</v>
      </c>
      <c r="W5" s="5">
        <f t="shared" si="13"/>
        <v>0</v>
      </c>
      <c r="X5" s="5">
        <f t="shared" si="14"/>
        <v>0</v>
      </c>
      <c r="Y5" s="5">
        <f t="shared" si="15"/>
        <v>0</v>
      </c>
      <c r="Z5" s="5">
        <f t="shared" si="16"/>
        <v>0</v>
      </c>
      <c r="AB5" s="14">
        <f>(G5*Tariffe!$C$5)+('CALCOLO-NON MODIFICARE'!H5*Tariffe!$C$6)+('CALCOLO-NON MODIFICARE'!I5*Tariffe!$C$7)+('CALCOLO-NON MODIFICARE'!J5*Tariffe!$C$8)+('CALCOLO-NON MODIFICARE'!K5*Tariffe!$C$9)</f>
        <v>47.161553333333345</v>
      </c>
      <c r="AC5" s="14">
        <f>(M5*Tariffe!$G$5)+('CALCOLO-NON MODIFICARE'!N5*Tariffe!$G$6)+('CALCOLO-NON MODIFICARE'!O5*Tariffe!$G$7)+('CALCOLO-NON MODIFICARE'!P5*Tariffe!$G$8)</f>
        <v>0</v>
      </c>
      <c r="AD5" s="14">
        <f>(R5*Tariffe!$C$26)+('CALCOLO-NON MODIFICARE'!S5*Tariffe!$C$27)+('CALCOLO-NON MODIFICARE'!T5*Tariffe!$C$28)+('CALCOLO-NON MODIFICARE'!U5*Tariffe!$C$29)</f>
        <v>0</v>
      </c>
      <c r="AE5" s="14">
        <f>(W5*Tariffe!$G$26)+('CALCOLO-NON MODIFICARE'!X5*Tariffe!$G$27)+('CALCOLO-NON MODIFICARE'!Y5*Tariffe!$G$28)+('CALCOLO-NON MODIFICARE'!Z5*Tariffe!$G$29)</f>
        <v>0</v>
      </c>
      <c r="AF5" s="37"/>
      <c r="AG5" s="14" cm="1">
        <f t="array" ref="AG5">IF(D5&lt;&gt;"",_xlfn.IFS(D5=$B$2,Tariffe!$C$13/365*'Dati Generali'!$K$5,D5=$B$3,Tariffe!$G$13/365*'Dati Generali'!$K$5,D5=$B$4,Tariffe!$C$34/365*'Dati Generali'!$K$5*F5,D5=$B$5,Tariffe!$G$34/365*'Dati Generali'!$K$5*F5),0)</f>
        <v>30.36107909589041</v>
      </c>
      <c r="AH5" s="14" cm="1">
        <f t="array" ref="AH5">IF(D5&lt;&gt;"",IF('Dati Generali'!$D$8&lt;&gt;0,_xlfn.IFS(D5=$B$2,Tariffe!$C$14/365*'Dati Generali'!$K$5,D5=$B$3,Tariffe!$G$14/365*'Dati Generali'!$K$5,D5=$B$4,Tariffe!$C$35/365*'Dati Generali'!$K$5/'Dati Generali'!$I$16,D5=$B$5,Tariffe!$G$35/365*'Dati Generali'!$K$5/'Dati Generali'!$I$17),0),0)</f>
        <v>4.4557961095890413</v>
      </c>
      <c r="AI5" s="14" cm="1">
        <f t="array" ref="AI5">IF(D5&lt;&gt;"",IF('Dati Generali'!$D$9&lt;&gt;0,_xlfn.IFS(D5=$B$2,Tariffe!$C$15/365*'Dati Generali'!$K$5,D5=$B$3,Tariffe!$G$15/365*'Dati Generali'!$K$5,D5=$B$4,Tariffe!$C$36/365*'Dati Generali'!$K$5/'Dati Generali'!$I$16,D5=$B$5,Tariffe!$G$36/365*'Dati Generali'!$K$5/'Dati Generali'!$I$17),0),0)</f>
        <v>7.1204659726027399</v>
      </c>
      <c r="AJ5" s="37"/>
      <c r="AK5" s="14" cm="1">
        <f t="array" ref="AK5">IF(D5&lt;&gt;"",IF('Dati Generali'!$D$8&lt;&gt;0,_xlfn.IFS(D5=$B$2,E5*Tariffe!$C$10,D5=$B$3,E5*Tariffe!$G$9,D5=$B$4,E5*Tariffe!$C$30,D5=$B$5,E5*Tariffe!$G$30),0),0)</f>
        <v>8.4900800000000007</v>
      </c>
      <c r="AL5" s="14" cm="1">
        <f t="array" ref="AL5">IF(D5&lt;&gt;"",IF('Dati Generali'!$D$9&lt;&gt;0,_xlfn.IFS(D5=$B$2,E5*Tariffe!$C$11,D5=$B$3,E5*Tariffe!$G$10,D5=$B$4,E5*Tariffe!$C$31,D5=$B$5,E5*Tariffe!$G$31),0),0)</f>
        <v>13.584106666666667</v>
      </c>
      <c r="AM5" s="37"/>
      <c r="AN5" s="14">
        <f>IF(E5&lt;&gt;0,'Dati Generali'!$D$10/'Dati Generali'!$G$100*'CALCOLO-NON MODIFICARE'!E5,0)</f>
        <v>2.7933333333333334</v>
      </c>
      <c r="AP5" s="5">
        <f>ROUND(IF(D5=$B$2,($B$7/365)*'Dati Generali'!$K$5*'CALCOLO-NON MODIFICARE'!F5,0),0)</f>
        <v>11</v>
      </c>
      <c r="AQ5" s="5">
        <f>ROUND(IF(D5=$B$3,'CALCOLO-NON MODIFICARE'!$B$8/365*'Dati Generali'!$K$5,0),0)</f>
        <v>0</v>
      </c>
      <c r="AR5" s="5">
        <f>ROUND(IF(D5=$B$4,'CALCOLO-NON MODIFICARE'!$B$8/365*'Dati Generali'!$K$5*'CALCOLO-NON MODIFICARE'!F5,0),0)</f>
        <v>0</v>
      </c>
      <c r="AS5" s="5">
        <f>ROUND(IF(D5=$B$5,'CALCOLO-NON MODIFICARE'!$B$8/365*'Dati Generali'!$K$5*'CALCOLO-NON MODIFICARE'!F5,0),0)</f>
        <v>0</v>
      </c>
    </row>
    <row r="6" spans="1:45" x14ac:dyDescent="0.25">
      <c r="A6" s="111" t="s">
        <v>158</v>
      </c>
      <c r="B6" s="111"/>
      <c r="C6" s="4">
        <v>5</v>
      </c>
      <c r="D6" s="4" t="str">
        <f>IF('Dati Generali'!D33&lt;&gt;"",'Dati Generali'!D33,"")</f>
        <v>Domestico Non Residente</v>
      </c>
      <c r="E6" s="5">
        <f>'Dati Generali'!G33</f>
        <v>8.8888888888888893</v>
      </c>
      <c r="F6" s="5">
        <f>'Dati Generali'!I33</f>
        <v>0</v>
      </c>
      <c r="G6" s="5">
        <f t="shared" si="0"/>
        <v>0</v>
      </c>
      <c r="H6" s="5">
        <f t="shared" si="1"/>
        <v>0</v>
      </c>
      <c r="I6" s="5">
        <f t="shared" si="2"/>
        <v>0</v>
      </c>
      <c r="J6" s="5">
        <f t="shared" si="3"/>
        <v>0</v>
      </c>
      <c r="K6" s="5">
        <f t="shared" si="4"/>
        <v>0</v>
      </c>
      <c r="M6" s="5">
        <f t="shared" si="5"/>
        <v>8.8888888888888893</v>
      </c>
      <c r="N6" s="5">
        <f t="shared" si="6"/>
        <v>0</v>
      </c>
      <c r="O6" s="5">
        <f t="shared" si="7"/>
        <v>0</v>
      </c>
      <c r="P6" s="5">
        <f t="shared" si="8"/>
        <v>0</v>
      </c>
      <c r="R6" s="5">
        <f t="shared" si="9"/>
        <v>0</v>
      </c>
      <c r="S6" s="5">
        <f t="shared" si="10"/>
        <v>0</v>
      </c>
      <c r="T6" s="5">
        <f t="shared" si="11"/>
        <v>0</v>
      </c>
      <c r="U6" s="5">
        <f t="shared" si="12"/>
        <v>0</v>
      </c>
      <c r="W6" s="5">
        <f t="shared" si="13"/>
        <v>0</v>
      </c>
      <c r="X6" s="5">
        <f t="shared" si="14"/>
        <v>0</v>
      </c>
      <c r="Y6" s="5">
        <f t="shared" si="15"/>
        <v>0</v>
      </c>
      <c r="Z6" s="5">
        <f t="shared" si="16"/>
        <v>0</v>
      </c>
      <c r="AB6" s="14">
        <f>(G6*Tariffe!$C$5)+('CALCOLO-NON MODIFICARE'!H6*Tariffe!$C$6)+('CALCOLO-NON MODIFICARE'!I6*Tariffe!$C$7)+('CALCOLO-NON MODIFICARE'!J6*Tariffe!$C$8)+('CALCOLO-NON MODIFICARE'!K6*Tariffe!$C$9)</f>
        <v>0</v>
      </c>
      <c r="AC6" s="14">
        <f>(M6*Tariffe!$G$5)+('CALCOLO-NON MODIFICARE'!N6*Tariffe!$G$6)+('CALCOLO-NON MODIFICARE'!O6*Tariffe!$G$7)+('CALCOLO-NON MODIFICARE'!P6*Tariffe!$G$8)</f>
        <v>15.565146666666667</v>
      </c>
      <c r="AD6" s="14">
        <f>(R6*Tariffe!$C$26)+('CALCOLO-NON MODIFICARE'!S6*Tariffe!$C$27)+('CALCOLO-NON MODIFICARE'!T6*Tariffe!$C$28)+('CALCOLO-NON MODIFICARE'!U6*Tariffe!$C$29)</f>
        <v>0</v>
      </c>
      <c r="AE6" s="14">
        <f>(W6*Tariffe!$G$26)+('CALCOLO-NON MODIFICARE'!X6*Tariffe!$G$27)+('CALCOLO-NON MODIFICARE'!Y6*Tariffe!$G$28)+('CALCOLO-NON MODIFICARE'!Z6*Tariffe!$G$29)</f>
        <v>0</v>
      </c>
      <c r="AF6" s="37"/>
      <c r="AG6" s="14" cm="1">
        <f t="array" ref="AG6">IF(D6&lt;&gt;"",_xlfn.IFS(D6=$B$2,Tariffe!$C$13/365*'Dati Generali'!$K$5,D6=$B$3,Tariffe!$G$13/365*'Dati Generali'!$K$5,D6=$B$4,Tariffe!$C$34/365*'Dati Generali'!$K$5*F6,D6=$B$5,Tariffe!$G$34/365*'Dati Generali'!$K$5*F6),0)</f>
        <v>36.703431780821916</v>
      </c>
      <c r="AH6" s="14" cm="1">
        <f t="array" ref="AH6">IF(D6&lt;&gt;"",IF('Dati Generali'!$D$8&lt;&gt;0,_xlfn.IFS(D6=$B$2,Tariffe!$C$14/365*'Dati Generali'!$K$5,D6=$B$3,Tariffe!$G$14/365*'Dati Generali'!$K$5,D6=$B$4,Tariffe!$C$35/365*'Dati Generali'!$K$5/'Dati Generali'!$I$16,D6=$B$5,Tariffe!$G$35/365*'Dati Generali'!$K$5/'Dati Generali'!$I$17),0),0)</f>
        <v>12.479167150684932</v>
      </c>
      <c r="AI6" s="14" cm="1">
        <f t="array" ref="AI6">IF(D6&lt;&gt;"",IF('Dati Generali'!$D$9&lt;&gt;0,_xlfn.IFS(D6=$B$2,Tariffe!$C$15/365*'Dati Generali'!$K$5,D6=$B$3,Tariffe!$G$15/365*'Dati Generali'!$K$5,D6=$B$4,Tariffe!$C$36/365*'Dati Generali'!$K$5/'Dati Generali'!$I$16,D6=$B$5,Tariffe!$G$36/365*'Dati Generali'!$K$5/'Dati Generali'!$I$17),0),0)</f>
        <v>23.490196684931508</v>
      </c>
      <c r="AJ6" s="37"/>
      <c r="AK6" s="14" cm="1">
        <f t="array" ref="AK6">IF(D6&lt;&gt;"",IF('Dati Generali'!$D$8&lt;&gt;0,_xlfn.IFS(D6=$B$2,E6*Tariffe!$C$10,D6=$B$3,E6*Tariffe!$G$9,D6=$B$4,E6*Tariffe!$C$30,D6=$B$5,E6*Tariffe!$G$30),0),0)</f>
        <v>2.8300266666666669</v>
      </c>
      <c r="AL6" s="14" cm="1">
        <f t="array" ref="AL6">IF(D6&lt;&gt;"",IF('Dati Generali'!$D$9&lt;&gt;0,_xlfn.IFS(D6=$B$2,E6*Tariffe!$C$11,D6=$B$3,E6*Tariffe!$G$10,D6=$B$4,E6*Tariffe!$C$31,D6=$B$5,E6*Tariffe!$G$31),0),0)</f>
        <v>4.5280355555555554</v>
      </c>
      <c r="AM6" s="37"/>
      <c r="AN6" s="14">
        <f>IF(E6&lt;&gt;0,'Dati Generali'!$D$10/'Dati Generali'!$G$100*'CALCOLO-NON MODIFICARE'!E6,0)</f>
        <v>0.93111111111111111</v>
      </c>
      <c r="AP6" s="5">
        <f>ROUND(IF(D6=$B$2,($B$7/365)*'Dati Generali'!$K$5*'CALCOLO-NON MODIFICARE'!F6,0),0)</f>
        <v>0</v>
      </c>
      <c r="AQ6" s="5">
        <f>ROUND(IF(D6=$B$3,'CALCOLO-NON MODIFICARE'!$B$8/365*'Dati Generali'!$K$5,0),0)</f>
        <v>29</v>
      </c>
      <c r="AR6" s="5">
        <f>ROUND(IF(D6=$B$4,'CALCOLO-NON MODIFICARE'!$B$8/365*'Dati Generali'!$K$5*'CALCOLO-NON MODIFICARE'!F6,0),0)</f>
        <v>0</v>
      </c>
      <c r="AS6" s="5">
        <f>ROUND(IF(D6=$B$5,'CALCOLO-NON MODIFICARE'!$B$8/365*'Dati Generali'!$K$5*'CALCOLO-NON MODIFICARE'!F6,0),0)</f>
        <v>0</v>
      </c>
    </row>
    <row r="7" spans="1:45" x14ac:dyDescent="0.25">
      <c r="A7" s="19" t="s">
        <v>114</v>
      </c>
      <c r="B7" s="19">
        <v>19</v>
      </c>
      <c r="C7" s="4">
        <v>6</v>
      </c>
      <c r="D7" s="4" t="str">
        <f>IF('Dati Generali'!D34&lt;&gt;"",'Dati Generali'!D34,"")</f>
        <v>Commerciale-Artigianale</v>
      </c>
      <c r="E7" s="5">
        <f>'Dati Generali'!G34</f>
        <v>17.777777777777779</v>
      </c>
      <c r="F7" s="5">
        <f>'Dati Generali'!I34</f>
        <v>1</v>
      </c>
      <c r="G7" s="5">
        <f t="shared" si="0"/>
        <v>0</v>
      </c>
      <c r="H7" s="5">
        <f t="shared" si="1"/>
        <v>0</v>
      </c>
      <c r="I7" s="5">
        <f t="shared" si="2"/>
        <v>0</v>
      </c>
      <c r="J7" s="5">
        <f t="shared" si="3"/>
        <v>0</v>
      </c>
      <c r="K7" s="5">
        <f t="shared" si="4"/>
        <v>0</v>
      </c>
      <c r="M7" s="5">
        <f t="shared" si="5"/>
        <v>0</v>
      </c>
      <c r="N7" s="5">
        <f t="shared" si="6"/>
        <v>0</v>
      </c>
      <c r="O7" s="5">
        <f t="shared" si="7"/>
        <v>0</v>
      </c>
      <c r="P7" s="5">
        <f t="shared" si="8"/>
        <v>0</v>
      </c>
      <c r="R7" s="5">
        <f t="shared" si="9"/>
        <v>17.777777777777779</v>
      </c>
      <c r="S7" s="5">
        <f t="shared" si="10"/>
        <v>0</v>
      </c>
      <c r="T7" s="5">
        <f t="shared" si="11"/>
        <v>0</v>
      </c>
      <c r="U7" s="5">
        <f t="shared" si="12"/>
        <v>0</v>
      </c>
      <c r="W7" s="5">
        <f t="shared" si="13"/>
        <v>0</v>
      </c>
      <c r="X7" s="5">
        <f t="shared" si="14"/>
        <v>0</v>
      </c>
      <c r="Y7" s="5">
        <f t="shared" si="15"/>
        <v>0</v>
      </c>
      <c r="Z7" s="5">
        <f t="shared" si="16"/>
        <v>0</v>
      </c>
      <c r="AB7" s="14">
        <f>(G7*Tariffe!$C$5)+('CALCOLO-NON MODIFICARE'!H7*Tariffe!$C$6)+('CALCOLO-NON MODIFICARE'!I7*Tariffe!$C$7)+('CALCOLO-NON MODIFICARE'!J7*Tariffe!$C$8)+('CALCOLO-NON MODIFICARE'!K7*Tariffe!$C$9)</f>
        <v>0</v>
      </c>
      <c r="AC7" s="14">
        <f>(M7*Tariffe!$G$5)+('CALCOLO-NON MODIFICARE'!N7*Tariffe!$G$6)+('CALCOLO-NON MODIFICARE'!O7*Tariffe!$G$7)+('CALCOLO-NON MODIFICARE'!P7*Tariffe!$G$8)</f>
        <v>0</v>
      </c>
      <c r="AD7" s="14">
        <f>(R7*Tariffe!$C$26)+('CALCOLO-NON MODIFICARE'!S7*Tariffe!$C$27)+('CALCOLO-NON MODIFICARE'!T7*Tariffe!$C$28)+('CALCOLO-NON MODIFICARE'!U7*Tariffe!$C$29)</f>
        <v>31.130293333333334</v>
      </c>
      <c r="AE7" s="14">
        <f>(W7*Tariffe!$G$26)+('CALCOLO-NON MODIFICARE'!X7*Tariffe!$G$27)+('CALCOLO-NON MODIFICARE'!Y7*Tariffe!$G$28)+('CALCOLO-NON MODIFICARE'!Z7*Tariffe!$G$29)</f>
        <v>0</v>
      </c>
      <c r="AF7" s="37"/>
      <c r="AG7" s="14" cm="1">
        <f t="array" ref="AG7">IF(D7&lt;&gt;"",_xlfn.IFS(D7=$B$2,Tariffe!$C$13/365*'Dati Generali'!$K$5,D7=$B$3,Tariffe!$G$13/365*'Dati Generali'!$K$5,D7=$B$4,Tariffe!$C$34/365*'Dati Generali'!$K$5*F7,D7=$B$5,Tariffe!$G$34/365*'Dati Generali'!$K$5*F7),0)</f>
        <v>51.384805068493151</v>
      </c>
      <c r="AH7" s="14" cm="1">
        <f t="array" ref="AH7">IF(D7&lt;&gt;"",IF('Dati Generali'!$D$8&lt;&gt;0,_xlfn.IFS(D7=$B$2,Tariffe!$C$14/365*'Dati Generali'!$K$5,D7=$B$3,Tariffe!$G$14/365*'Dati Generali'!$K$5,D7=$B$4,Tariffe!$C$35/365*'Dati Generali'!$K$5/'Dati Generali'!$I$16,D7=$B$5,Tariffe!$G$35/365*'Dati Generali'!$K$5/'Dati Generali'!$I$17),0),0)</f>
        <v>12.479167150684932</v>
      </c>
      <c r="AI7" s="14" cm="1">
        <f t="array" ref="AI7">IF(D7&lt;&gt;"",IF('Dati Generali'!$D$9&lt;&gt;0,_xlfn.IFS(D7=$B$2,Tariffe!$C$15/365*'Dati Generali'!$K$5,D7=$B$3,Tariffe!$G$15/365*'Dati Generali'!$K$5,D7=$B$4,Tariffe!$C$36/365*'Dati Generali'!$K$5/'Dati Generali'!$I$16,D7=$B$5,Tariffe!$G$36/365*'Dati Generali'!$K$5/'Dati Generali'!$I$17),0),0)</f>
        <v>23.490196684931508</v>
      </c>
      <c r="AJ7" s="37"/>
      <c r="AK7" s="14" cm="1">
        <f t="array" ref="AK7">IF(D7&lt;&gt;"",IF('Dati Generali'!$D$8&lt;&gt;0,_xlfn.IFS(D7=$B$2,E7*Tariffe!$C$10,D7=$B$3,E7*Tariffe!$G$9,D7=$B$4,E7*Tariffe!$C$30,D7=$B$5,E7*Tariffe!$G$30),0),0)</f>
        <v>6.1242311111111114</v>
      </c>
      <c r="AL7" s="14" cm="1">
        <f t="array" ref="AL7">IF(D7&lt;&gt;"",IF('Dati Generali'!$D$9&lt;&gt;0,_xlfn.IFS(D7=$B$2,E7*Tariffe!$C$11,D7=$B$3,E7*Tariffe!$G$10,D7=$B$4,E7*Tariffe!$C$31,D7=$B$5,E7*Tariffe!$G$31),0),0)</f>
        <v>9.5265777777777778</v>
      </c>
      <c r="AM7" s="37"/>
      <c r="AN7" s="14">
        <f>IF(E7&lt;&gt;0,'Dati Generali'!$D$10/'Dati Generali'!$G$100*'CALCOLO-NON MODIFICARE'!E7,0)</f>
        <v>1.8622222222222222</v>
      </c>
      <c r="AP7" s="5">
        <f>ROUND(IF(D7=$B$2,($B$7/365)*'Dati Generali'!$K$5*'CALCOLO-NON MODIFICARE'!F7,0),0)</f>
        <v>0</v>
      </c>
      <c r="AQ7" s="5">
        <f>ROUND(IF(D7=$B$3,'CALCOLO-NON MODIFICARE'!$B$8/365*'Dati Generali'!$K$5,0),0)</f>
        <v>0</v>
      </c>
      <c r="AR7" s="5">
        <f>ROUND(IF(D7=$B$4,'CALCOLO-NON MODIFICARE'!$B$8/365*'Dati Generali'!$K$5*'CALCOLO-NON MODIFICARE'!F7,0),0)</f>
        <v>29</v>
      </c>
      <c r="AS7" s="5">
        <f>ROUND(IF(D7=$B$5,'CALCOLO-NON MODIFICARE'!$B$8/365*'Dati Generali'!$K$5*'CALCOLO-NON MODIFICARE'!F7,0),0)</f>
        <v>0</v>
      </c>
    </row>
    <row r="8" spans="1:45" x14ac:dyDescent="0.25">
      <c r="A8" s="19" t="s">
        <v>115</v>
      </c>
      <c r="B8" s="19">
        <v>50</v>
      </c>
      <c r="C8" s="4">
        <v>7</v>
      </c>
      <c r="D8" s="4" t="str">
        <f>IF('Dati Generali'!D35&lt;&gt;"",'Dati Generali'!D35,"")</f>
        <v/>
      </c>
      <c r="E8" s="5">
        <f>'Dati Generali'!G35</f>
        <v>0</v>
      </c>
      <c r="F8" s="5">
        <f>'Dati Generali'!I35</f>
        <v>0</v>
      </c>
      <c r="G8" s="5">
        <f t="shared" si="0"/>
        <v>0</v>
      </c>
      <c r="H8" s="5">
        <f t="shared" si="1"/>
        <v>0</v>
      </c>
      <c r="I8" s="5">
        <f t="shared" si="2"/>
        <v>0</v>
      </c>
      <c r="J8" s="5">
        <f t="shared" si="3"/>
        <v>0</v>
      </c>
      <c r="K8" s="5">
        <f t="shared" si="4"/>
        <v>0</v>
      </c>
      <c r="M8" s="5">
        <f t="shared" si="5"/>
        <v>0</v>
      </c>
      <c r="N8" s="5">
        <f t="shared" si="6"/>
        <v>0</v>
      </c>
      <c r="O8" s="5">
        <f t="shared" si="7"/>
        <v>0</v>
      </c>
      <c r="P8" s="5">
        <f t="shared" si="8"/>
        <v>0</v>
      </c>
      <c r="R8" s="5">
        <f t="shared" si="9"/>
        <v>0</v>
      </c>
      <c r="S8" s="5">
        <f t="shared" si="10"/>
        <v>0</v>
      </c>
      <c r="T8" s="5">
        <f t="shared" si="11"/>
        <v>0</v>
      </c>
      <c r="U8" s="5">
        <f t="shared" si="12"/>
        <v>0</v>
      </c>
      <c r="W8" s="5">
        <f t="shared" si="13"/>
        <v>0</v>
      </c>
      <c r="X8" s="5">
        <f t="shared" si="14"/>
        <v>0</v>
      </c>
      <c r="Y8" s="5">
        <f t="shared" si="15"/>
        <v>0</v>
      </c>
      <c r="Z8" s="5">
        <f t="shared" si="16"/>
        <v>0</v>
      </c>
      <c r="AB8" s="14">
        <f>(G8*Tariffe!$C$5)+('CALCOLO-NON MODIFICARE'!H8*Tariffe!$C$6)+('CALCOLO-NON MODIFICARE'!I8*Tariffe!$C$7)+('CALCOLO-NON MODIFICARE'!J8*Tariffe!$C$8)+('CALCOLO-NON MODIFICARE'!K8*Tariffe!$C$9)</f>
        <v>0</v>
      </c>
      <c r="AC8" s="14">
        <f>(M8*Tariffe!$G$5)+('CALCOLO-NON MODIFICARE'!N8*Tariffe!$G$6)+('CALCOLO-NON MODIFICARE'!O8*Tariffe!$G$7)+('CALCOLO-NON MODIFICARE'!P8*Tariffe!$G$8)</f>
        <v>0</v>
      </c>
      <c r="AD8" s="14">
        <f>(R8*Tariffe!$C$26)+('CALCOLO-NON MODIFICARE'!S8*Tariffe!$C$27)+('CALCOLO-NON MODIFICARE'!T8*Tariffe!$C$28)+('CALCOLO-NON MODIFICARE'!U8*Tariffe!$C$29)</f>
        <v>0</v>
      </c>
      <c r="AE8" s="14">
        <f>(W8*Tariffe!$G$26)+('CALCOLO-NON MODIFICARE'!X8*Tariffe!$G$27)+('CALCOLO-NON MODIFICARE'!Y8*Tariffe!$G$28)+('CALCOLO-NON MODIFICARE'!Z8*Tariffe!$G$29)</f>
        <v>0</v>
      </c>
      <c r="AF8" s="37"/>
      <c r="AG8" s="14" cm="1">
        <f t="array" ref="AG8">IF(D8&lt;&gt;"",_xlfn.IFS(D8=$B$2,Tariffe!$C$13/365*'Dati Generali'!$K$5,D8=$B$3,Tariffe!$G$13/365*'Dati Generali'!$K$5,D8=$B$4,Tariffe!$C$34/365*'Dati Generali'!$K$5*F8,D8=$B$5,Tariffe!$G$34/365*'Dati Generali'!$K$5*F8),0)</f>
        <v>0</v>
      </c>
      <c r="AH8" s="14" cm="1">
        <f t="array" ref="AH8">IF(D8&lt;&gt;"",IF('Dati Generali'!$D$8&lt;&gt;0,_xlfn.IFS(D8=$B$2,Tariffe!$C$14/365*'Dati Generali'!$K$5,D8=$B$3,Tariffe!$G$14/365*'Dati Generali'!$K$5,D8=$B$4,Tariffe!$C$35/365*'Dati Generali'!$K$5/'Dati Generali'!$I$16,D8=$B$5,Tariffe!$G$35/365*'Dati Generali'!$K$5/'Dati Generali'!$I$17),0),0)</f>
        <v>0</v>
      </c>
      <c r="AI8" s="14" cm="1">
        <f t="array" ref="AI8">IF(D8&lt;&gt;"",IF('Dati Generali'!$D$9&lt;&gt;0,_xlfn.IFS(D8=$B$2,Tariffe!$C$15/365*'Dati Generali'!$K$5,D8=$B$3,Tariffe!$G$15/365*'Dati Generali'!$K$5,D8=$B$4,Tariffe!$C$36/365*'Dati Generali'!$K$5/'Dati Generali'!$I$16,D8=$B$5,Tariffe!$G$36/365*'Dati Generali'!$K$5/'Dati Generali'!$I$17),0),0)</f>
        <v>0</v>
      </c>
      <c r="AJ8" s="37"/>
      <c r="AK8" s="14" cm="1">
        <f t="array" ref="AK8">IF(D8&lt;&gt;"",IF('Dati Generali'!$D$8&lt;&gt;0,_xlfn.IFS(D8=$B$2,E8*Tariffe!$C$10,D8=$B$3,E8*Tariffe!$G$9,D8=$B$4,E8*Tariffe!$C$30,D8=$B$5,E8*Tariffe!$G$30),0),0)</f>
        <v>0</v>
      </c>
      <c r="AL8" s="14" cm="1">
        <f t="array" ref="AL8">IF(D8&lt;&gt;"",IF('Dati Generali'!$D$9&lt;&gt;0,_xlfn.IFS(D8=$B$2,E8*Tariffe!$C$11,D8=$B$3,E8*Tariffe!$G$10,D8=$B$4,E8*Tariffe!$C$31,D8=$B$5,E8*Tariffe!$G$31),0),0)</f>
        <v>0</v>
      </c>
      <c r="AM8" s="37"/>
      <c r="AN8" s="14">
        <f>IF(E8&lt;&gt;0,'Dati Generali'!$D$10/'Dati Generali'!$G$100*'CALCOLO-NON MODIFICARE'!E8,0)</f>
        <v>0</v>
      </c>
      <c r="AP8" s="5">
        <f>ROUND(IF(D8=$B$2,($B$7/365)*'Dati Generali'!$K$5*'CALCOLO-NON MODIFICARE'!F8,0),0)</f>
        <v>0</v>
      </c>
      <c r="AQ8" s="5">
        <f>ROUND(IF(D8=$B$3,'CALCOLO-NON MODIFICARE'!$B$8/365*'Dati Generali'!$K$5,0),0)</f>
        <v>0</v>
      </c>
      <c r="AR8" s="5">
        <f>ROUND(IF(D8=$B$4,'CALCOLO-NON MODIFICARE'!$B$8/365*'Dati Generali'!$K$5*'CALCOLO-NON MODIFICARE'!F8,0),0)</f>
        <v>0</v>
      </c>
      <c r="AS8" s="5">
        <f>ROUND(IF(D8=$B$5,'CALCOLO-NON MODIFICARE'!$B$8/365*'Dati Generali'!$K$5*'CALCOLO-NON MODIFICARE'!F8,0),0)</f>
        <v>0</v>
      </c>
    </row>
    <row r="9" spans="1:45" x14ac:dyDescent="0.25">
      <c r="C9" s="4">
        <v>8</v>
      </c>
      <c r="D9" s="4" t="str">
        <f>IF('Dati Generali'!D36&lt;&gt;"",'Dati Generali'!D36,"")</f>
        <v/>
      </c>
      <c r="E9" s="5">
        <f>'Dati Generali'!G36</f>
        <v>0</v>
      </c>
      <c r="F9" s="5">
        <f>'Dati Generali'!I36</f>
        <v>0</v>
      </c>
      <c r="G9" s="5">
        <f t="shared" si="0"/>
        <v>0</v>
      </c>
      <c r="H9" s="5">
        <f t="shared" si="1"/>
        <v>0</v>
      </c>
      <c r="I9" s="5">
        <f t="shared" si="2"/>
        <v>0</v>
      </c>
      <c r="J9" s="5">
        <f t="shared" si="3"/>
        <v>0</v>
      </c>
      <c r="K9" s="5">
        <f t="shared" si="4"/>
        <v>0</v>
      </c>
      <c r="M9" s="5">
        <f t="shared" si="5"/>
        <v>0</v>
      </c>
      <c r="N9" s="5">
        <f t="shared" si="6"/>
        <v>0</v>
      </c>
      <c r="O9" s="5">
        <f t="shared" si="7"/>
        <v>0</v>
      </c>
      <c r="P9" s="5">
        <f t="shared" si="8"/>
        <v>0</v>
      </c>
      <c r="R9" s="5">
        <f t="shared" si="9"/>
        <v>0</v>
      </c>
      <c r="S9" s="5">
        <f t="shared" si="10"/>
        <v>0</v>
      </c>
      <c r="T9" s="5">
        <f t="shared" si="11"/>
        <v>0</v>
      </c>
      <c r="U9" s="5">
        <f t="shared" si="12"/>
        <v>0</v>
      </c>
      <c r="W9" s="5">
        <f t="shared" si="13"/>
        <v>0</v>
      </c>
      <c r="X9" s="5">
        <f t="shared" si="14"/>
        <v>0</v>
      </c>
      <c r="Y9" s="5">
        <f t="shared" si="15"/>
        <v>0</v>
      </c>
      <c r="Z9" s="5">
        <f t="shared" si="16"/>
        <v>0</v>
      </c>
      <c r="AB9" s="14">
        <f>(G9*Tariffe!$C$5)+('CALCOLO-NON MODIFICARE'!H9*Tariffe!$C$6)+('CALCOLO-NON MODIFICARE'!I9*Tariffe!$C$7)+('CALCOLO-NON MODIFICARE'!J9*Tariffe!$C$8)+('CALCOLO-NON MODIFICARE'!K9*Tariffe!$C$9)</f>
        <v>0</v>
      </c>
      <c r="AC9" s="14">
        <f>(M9*Tariffe!$G$5)+('CALCOLO-NON MODIFICARE'!N9*Tariffe!$G$6)+('CALCOLO-NON MODIFICARE'!O9*Tariffe!$G$7)+('CALCOLO-NON MODIFICARE'!P9*Tariffe!$G$8)</f>
        <v>0</v>
      </c>
      <c r="AD9" s="14">
        <f>(R9*Tariffe!$C$26)+('CALCOLO-NON MODIFICARE'!S9*Tariffe!$C$27)+('CALCOLO-NON MODIFICARE'!T9*Tariffe!$C$28)+('CALCOLO-NON MODIFICARE'!U9*Tariffe!$C$29)</f>
        <v>0</v>
      </c>
      <c r="AE9" s="14">
        <f>(W9*Tariffe!$G$26)+('CALCOLO-NON MODIFICARE'!X9*Tariffe!$G$27)+('CALCOLO-NON MODIFICARE'!Y9*Tariffe!$G$28)+('CALCOLO-NON MODIFICARE'!Z9*Tariffe!$G$29)</f>
        <v>0</v>
      </c>
      <c r="AF9" s="37"/>
      <c r="AG9" s="14" cm="1">
        <f t="array" ref="AG9">IF(D9&lt;&gt;"",_xlfn.IFS(D9=$B$2,Tariffe!$C$13/365*'Dati Generali'!$K$5,D9=$B$3,Tariffe!$G$13/365*'Dati Generali'!$K$5,D9=$B$4,Tariffe!$C$34/365*'Dati Generali'!$K$5*F9,D9=$B$5,Tariffe!$G$34/365*'Dati Generali'!$K$5*F9),0)</f>
        <v>0</v>
      </c>
      <c r="AH9" s="14" cm="1">
        <f t="array" ref="AH9">IF(D9&lt;&gt;"",IF('Dati Generali'!$D$8&lt;&gt;0,_xlfn.IFS(D9=$B$2,Tariffe!$C$14/365*'Dati Generali'!$K$5,D9=$B$3,Tariffe!$G$14/365*'Dati Generali'!$K$5,D9=$B$4,Tariffe!$C$35/365*'Dati Generali'!$K$5/'Dati Generali'!$I$16,D9=$B$5,Tariffe!$G$35/365*'Dati Generali'!$K$5/'Dati Generali'!$I$17),0),0)</f>
        <v>0</v>
      </c>
      <c r="AI9" s="14" cm="1">
        <f t="array" ref="AI9">IF(D9&lt;&gt;"",IF('Dati Generali'!$D$9&lt;&gt;0,_xlfn.IFS(D9=$B$2,Tariffe!$C$15/365*'Dati Generali'!$K$5,D9=$B$3,Tariffe!$G$15/365*'Dati Generali'!$K$5,D9=$B$4,Tariffe!$C$36/365*'Dati Generali'!$K$5/'Dati Generali'!$I$16,D9=$B$5,Tariffe!$G$36/365*'Dati Generali'!$K$5/'Dati Generali'!$I$17),0),0)</f>
        <v>0</v>
      </c>
      <c r="AJ9" s="37"/>
      <c r="AK9" s="14" cm="1">
        <f t="array" ref="AK9">IF(D9&lt;&gt;"",IF('Dati Generali'!$D$8&lt;&gt;0,_xlfn.IFS(D9=$B$2,E9*Tariffe!$C$10,D9=$B$3,E9*Tariffe!$G$9,D9=$B$4,E9*Tariffe!$C$30,D9=$B$5,E9*Tariffe!$G$30),0),0)</f>
        <v>0</v>
      </c>
      <c r="AL9" s="14" cm="1">
        <f t="array" ref="AL9">IF(D9&lt;&gt;"",IF('Dati Generali'!$D$9&lt;&gt;0,_xlfn.IFS(D9=$B$2,E9*Tariffe!$C$11,D9=$B$3,E9*Tariffe!$G$10,D9=$B$4,E9*Tariffe!$C$31,D9=$B$5,E9*Tariffe!$G$31),0),0)</f>
        <v>0</v>
      </c>
      <c r="AM9" s="37"/>
      <c r="AN9" s="14">
        <f>IF(E9&lt;&gt;0,'Dati Generali'!$D$10/'Dati Generali'!$G$100*'CALCOLO-NON MODIFICARE'!E9,0)</f>
        <v>0</v>
      </c>
      <c r="AP9" s="5">
        <f>ROUND(IF(D9=$B$2,($B$7/365)*'Dati Generali'!$K$5*'CALCOLO-NON MODIFICARE'!F9,0),0)</f>
        <v>0</v>
      </c>
      <c r="AQ9" s="5">
        <f>ROUND(IF(D9=$B$3,'CALCOLO-NON MODIFICARE'!$B$8/365*'Dati Generali'!$K$5,0),0)</f>
        <v>0</v>
      </c>
      <c r="AR9" s="5">
        <f>ROUND(IF(D9=$B$4,'CALCOLO-NON MODIFICARE'!$B$8/365*'Dati Generali'!$K$5*'CALCOLO-NON MODIFICARE'!F9,0),0)</f>
        <v>0</v>
      </c>
      <c r="AS9" s="5">
        <f>ROUND(IF(D9=$B$5,'CALCOLO-NON MODIFICARE'!$B$8/365*'Dati Generali'!$K$5*'CALCOLO-NON MODIFICARE'!F9,0),0)</f>
        <v>0</v>
      </c>
    </row>
    <row r="10" spans="1:45" x14ac:dyDescent="0.25">
      <c r="B10" s="20" t="s">
        <v>107</v>
      </c>
      <c r="C10" s="4">
        <v>9</v>
      </c>
      <c r="D10" s="4" t="str">
        <f>IF('Dati Generali'!D37&lt;&gt;"",'Dati Generali'!D37,"")</f>
        <v/>
      </c>
      <c r="E10" s="5">
        <f>'Dati Generali'!G37</f>
        <v>0</v>
      </c>
      <c r="F10" s="5">
        <f>'Dati Generali'!I37</f>
        <v>0</v>
      </c>
      <c r="G10" s="5">
        <f t="shared" si="0"/>
        <v>0</v>
      </c>
      <c r="H10" s="5">
        <f t="shared" si="1"/>
        <v>0</v>
      </c>
      <c r="I10" s="5">
        <f t="shared" si="2"/>
        <v>0</v>
      </c>
      <c r="J10" s="5">
        <f t="shared" si="3"/>
        <v>0</v>
      </c>
      <c r="K10" s="5">
        <f t="shared" si="4"/>
        <v>0</v>
      </c>
      <c r="M10" s="5">
        <f t="shared" si="5"/>
        <v>0</v>
      </c>
      <c r="N10" s="5">
        <f t="shared" si="6"/>
        <v>0</v>
      </c>
      <c r="O10" s="5">
        <f t="shared" si="7"/>
        <v>0</v>
      </c>
      <c r="P10" s="5">
        <f t="shared" si="8"/>
        <v>0</v>
      </c>
      <c r="R10" s="5">
        <f t="shared" si="9"/>
        <v>0</v>
      </c>
      <c r="S10" s="5">
        <f t="shared" si="10"/>
        <v>0</v>
      </c>
      <c r="T10" s="5">
        <f t="shared" si="11"/>
        <v>0</v>
      </c>
      <c r="U10" s="5">
        <f t="shared" si="12"/>
        <v>0</v>
      </c>
      <c r="W10" s="5">
        <f t="shared" si="13"/>
        <v>0</v>
      </c>
      <c r="X10" s="5">
        <f t="shared" si="14"/>
        <v>0</v>
      </c>
      <c r="Y10" s="5">
        <f t="shared" si="15"/>
        <v>0</v>
      </c>
      <c r="Z10" s="5">
        <f t="shared" si="16"/>
        <v>0</v>
      </c>
      <c r="AB10" s="14">
        <f>(G10*Tariffe!$C$5)+('CALCOLO-NON MODIFICARE'!H10*Tariffe!$C$6)+('CALCOLO-NON MODIFICARE'!I10*Tariffe!$C$7)+('CALCOLO-NON MODIFICARE'!J10*Tariffe!$C$8)+('CALCOLO-NON MODIFICARE'!K10*Tariffe!$C$9)</f>
        <v>0</v>
      </c>
      <c r="AC10" s="14">
        <f>(M10*Tariffe!$G$5)+('CALCOLO-NON MODIFICARE'!N10*Tariffe!$G$6)+('CALCOLO-NON MODIFICARE'!O10*Tariffe!$G$7)+('CALCOLO-NON MODIFICARE'!P10*Tariffe!$G$8)</f>
        <v>0</v>
      </c>
      <c r="AD10" s="14">
        <f>(R10*Tariffe!$C$26)+('CALCOLO-NON MODIFICARE'!S10*Tariffe!$C$27)+('CALCOLO-NON MODIFICARE'!T10*Tariffe!$C$28)+('CALCOLO-NON MODIFICARE'!U10*Tariffe!$C$29)</f>
        <v>0</v>
      </c>
      <c r="AE10" s="14">
        <f>(W10*Tariffe!$G$26)+('CALCOLO-NON MODIFICARE'!X10*Tariffe!$G$27)+('CALCOLO-NON MODIFICARE'!Y10*Tariffe!$G$28)+('CALCOLO-NON MODIFICARE'!Z10*Tariffe!$G$29)</f>
        <v>0</v>
      </c>
      <c r="AF10" s="37"/>
      <c r="AG10" s="14" cm="1">
        <f t="array" ref="AG10">IF(D10&lt;&gt;"",_xlfn.IFS(D10=$B$2,Tariffe!$C$13/365*'Dati Generali'!$K$5,D10=$B$3,Tariffe!$G$13/365*'Dati Generali'!$K$5,D10=$B$4,Tariffe!$C$34/365*'Dati Generali'!$K$5*F10,D10=$B$5,Tariffe!$G$34/365*'Dati Generali'!$K$5*F10),0)</f>
        <v>0</v>
      </c>
      <c r="AH10" s="14" cm="1">
        <f t="array" ref="AH10">IF(D10&lt;&gt;"",IF('Dati Generali'!$D$8&lt;&gt;0,_xlfn.IFS(D10=$B$2,Tariffe!$C$14/365*'Dati Generali'!$K$5,D10=$B$3,Tariffe!$G$14/365*'Dati Generali'!$K$5,D10=$B$4,Tariffe!$C$35/365*'Dati Generali'!$K$5/'Dati Generali'!$I$16,D10=$B$5,Tariffe!$G$35/365*'Dati Generali'!$K$5/'Dati Generali'!$I$17),0),0)</f>
        <v>0</v>
      </c>
      <c r="AI10" s="14" cm="1">
        <f t="array" ref="AI10">IF(D10&lt;&gt;"",IF('Dati Generali'!$D$9&lt;&gt;0,_xlfn.IFS(D10=$B$2,Tariffe!$C$15/365*'Dati Generali'!$K$5,D10=$B$3,Tariffe!$G$15/365*'Dati Generali'!$K$5,D10=$B$4,Tariffe!$C$36/365*'Dati Generali'!$K$5/'Dati Generali'!$I$16,D10=$B$5,Tariffe!$G$36/365*'Dati Generali'!$K$5/'Dati Generali'!$I$17),0),0)</f>
        <v>0</v>
      </c>
      <c r="AJ10" s="37"/>
      <c r="AK10" s="14" cm="1">
        <f t="array" ref="AK10">IF(D10&lt;&gt;"",IF('Dati Generali'!$D$8&lt;&gt;0,_xlfn.IFS(D10=$B$2,E10*Tariffe!$C$10,D10=$B$3,E10*Tariffe!$G$9,D10=$B$4,E10*Tariffe!$C$30,D10=$B$5,E10*Tariffe!$G$30),0),0)</f>
        <v>0</v>
      </c>
      <c r="AL10" s="14" cm="1">
        <f t="array" ref="AL10">IF(D10&lt;&gt;"",IF('Dati Generali'!$D$9&lt;&gt;0,_xlfn.IFS(D10=$B$2,E10*Tariffe!$C$11,D10=$B$3,E10*Tariffe!$G$10,D10=$B$4,E10*Tariffe!$C$31,D10=$B$5,E10*Tariffe!$G$31),0),0)</f>
        <v>0</v>
      </c>
      <c r="AM10" s="37"/>
      <c r="AN10" s="14">
        <f>IF(E10&lt;&gt;0,'Dati Generali'!$D$10/'Dati Generali'!$G$100*'CALCOLO-NON MODIFICARE'!E10,0)</f>
        <v>0</v>
      </c>
      <c r="AP10" s="5">
        <f>ROUND(IF(D10=$B$2,($B$7/365)*'Dati Generali'!$K$5*'CALCOLO-NON MODIFICARE'!F10,0),0)</f>
        <v>0</v>
      </c>
      <c r="AQ10" s="5">
        <f>ROUND(IF(D10=$B$3,'CALCOLO-NON MODIFICARE'!$B$8/365*'Dati Generali'!$K$5,0),0)</f>
        <v>0</v>
      </c>
      <c r="AR10" s="5">
        <f>ROUND(IF(D10=$B$4,'CALCOLO-NON MODIFICARE'!$B$8/365*'Dati Generali'!$K$5*'CALCOLO-NON MODIFICARE'!F10,0),0)</f>
        <v>0</v>
      </c>
      <c r="AS10" s="5">
        <f>ROUND(IF(D10=$B$5,'CALCOLO-NON MODIFICARE'!$B$8/365*'Dati Generali'!$K$5*'CALCOLO-NON MODIFICARE'!F10,0),0)</f>
        <v>0</v>
      </c>
    </row>
    <row r="11" spans="1:45" x14ac:dyDescent="0.25">
      <c r="B11" s="21" t="s">
        <v>108</v>
      </c>
      <c r="C11" s="4">
        <v>10</v>
      </c>
      <c r="D11" s="4" t="str">
        <f>IF('Dati Generali'!D38&lt;&gt;"",'Dati Generali'!D38,"")</f>
        <v/>
      </c>
      <c r="E11" s="5">
        <f>'Dati Generali'!G38</f>
        <v>0</v>
      </c>
      <c r="F11" s="5">
        <f>'Dati Generali'!I38</f>
        <v>0</v>
      </c>
      <c r="G11" s="5">
        <f t="shared" si="0"/>
        <v>0</v>
      </c>
      <c r="H11" s="5">
        <f t="shared" si="1"/>
        <v>0</v>
      </c>
      <c r="I11" s="5">
        <f t="shared" si="2"/>
        <v>0</v>
      </c>
      <c r="J11" s="5">
        <f t="shared" si="3"/>
        <v>0</v>
      </c>
      <c r="K11" s="5">
        <f t="shared" si="4"/>
        <v>0</v>
      </c>
      <c r="M11" s="5">
        <f t="shared" si="5"/>
        <v>0</v>
      </c>
      <c r="N11" s="5">
        <f t="shared" si="6"/>
        <v>0</v>
      </c>
      <c r="O11" s="5">
        <f t="shared" si="7"/>
        <v>0</v>
      </c>
      <c r="P11" s="5">
        <f t="shared" si="8"/>
        <v>0</v>
      </c>
      <c r="R11" s="5">
        <f t="shared" si="9"/>
        <v>0</v>
      </c>
      <c r="S11" s="5">
        <f t="shared" si="10"/>
        <v>0</v>
      </c>
      <c r="T11" s="5">
        <f t="shared" si="11"/>
        <v>0</v>
      </c>
      <c r="U11" s="5">
        <f t="shared" si="12"/>
        <v>0</v>
      </c>
      <c r="W11" s="5">
        <f t="shared" si="13"/>
        <v>0</v>
      </c>
      <c r="X11" s="5">
        <f t="shared" si="14"/>
        <v>0</v>
      </c>
      <c r="Y11" s="5">
        <f t="shared" si="15"/>
        <v>0</v>
      </c>
      <c r="Z11" s="5">
        <f t="shared" si="16"/>
        <v>0</v>
      </c>
      <c r="AB11" s="14">
        <f>(G11*Tariffe!$C$5)+('CALCOLO-NON MODIFICARE'!H11*Tariffe!$C$6)+('CALCOLO-NON MODIFICARE'!I11*Tariffe!$C$7)+('CALCOLO-NON MODIFICARE'!J11*Tariffe!$C$8)+('CALCOLO-NON MODIFICARE'!K11*Tariffe!$C$9)</f>
        <v>0</v>
      </c>
      <c r="AC11" s="14">
        <f>(M11*Tariffe!$G$5)+('CALCOLO-NON MODIFICARE'!N11*Tariffe!$G$6)+('CALCOLO-NON MODIFICARE'!O11*Tariffe!$G$7)+('CALCOLO-NON MODIFICARE'!P11*Tariffe!$G$8)</f>
        <v>0</v>
      </c>
      <c r="AD11" s="14">
        <f>(R11*Tariffe!$C$26)+('CALCOLO-NON MODIFICARE'!S11*Tariffe!$C$27)+('CALCOLO-NON MODIFICARE'!T11*Tariffe!$C$28)+('CALCOLO-NON MODIFICARE'!U11*Tariffe!$C$29)</f>
        <v>0</v>
      </c>
      <c r="AE11" s="14">
        <f>(W11*Tariffe!$G$26)+('CALCOLO-NON MODIFICARE'!X11*Tariffe!$G$27)+('CALCOLO-NON MODIFICARE'!Y11*Tariffe!$G$28)+('CALCOLO-NON MODIFICARE'!Z11*Tariffe!$G$29)</f>
        <v>0</v>
      </c>
      <c r="AF11" s="37"/>
      <c r="AG11" s="14" cm="1">
        <f t="array" ref="AG11">IF(D11&lt;&gt;"",_xlfn.IFS(D11=$B$2,Tariffe!$C$13/365*'Dati Generali'!$K$5,D11=$B$3,Tariffe!$G$13/365*'Dati Generali'!$K$5,D11=$B$4,Tariffe!$C$34/365*'Dati Generali'!$K$5*F11,D11=$B$5,Tariffe!$G$34/365*'Dati Generali'!$K$5*F11),0)</f>
        <v>0</v>
      </c>
      <c r="AH11" s="14" cm="1">
        <f t="array" ref="AH11">IF(D11&lt;&gt;"",IF('Dati Generali'!$D$8&lt;&gt;0,_xlfn.IFS(D11=$B$2,Tariffe!$C$14/365*'Dati Generali'!$K$5,D11=$B$3,Tariffe!$G$14/365*'Dati Generali'!$K$5,D11=$B$4,Tariffe!$C$35/365*'Dati Generali'!$K$5/'Dati Generali'!$I$16,D11=$B$5,Tariffe!$G$35/365*'Dati Generali'!$K$5/'Dati Generali'!$I$17),0),0)</f>
        <v>0</v>
      </c>
      <c r="AI11" s="14" cm="1">
        <f t="array" ref="AI11">IF(D11&lt;&gt;"",IF('Dati Generali'!$D$9&lt;&gt;0,_xlfn.IFS(D11=$B$2,Tariffe!$C$15/365*'Dati Generali'!$K$5,D11=$B$3,Tariffe!$G$15/365*'Dati Generali'!$K$5,D11=$B$4,Tariffe!$C$36/365*'Dati Generali'!$K$5/'Dati Generali'!$I$16,D11=$B$5,Tariffe!$G$36/365*'Dati Generali'!$K$5/'Dati Generali'!$I$17),0),0)</f>
        <v>0</v>
      </c>
      <c r="AJ11" s="37"/>
      <c r="AK11" s="14" cm="1">
        <f t="array" ref="AK11">IF(D11&lt;&gt;"",IF('Dati Generali'!$D$8&lt;&gt;0,_xlfn.IFS(D11=$B$2,E11*Tariffe!$C$10,D11=$B$3,E11*Tariffe!$G$9,D11=$B$4,E11*Tariffe!$C$30,D11=$B$5,E11*Tariffe!$G$30),0),0)</f>
        <v>0</v>
      </c>
      <c r="AL11" s="14" cm="1">
        <f t="array" ref="AL11">IF(D11&lt;&gt;"",IF('Dati Generali'!$D$9&lt;&gt;0,_xlfn.IFS(D11=$B$2,E11*Tariffe!$C$11,D11=$B$3,E11*Tariffe!$G$10,D11=$B$4,E11*Tariffe!$C$31,D11=$B$5,E11*Tariffe!$G$31),0),0)</f>
        <v>0</v>
      </c>
      <c r="AM11" s="37"/>
      <c r="AN11" s="14">
        <f>IF(E11&lt;&gt;0,'Dati Generali'!$D$10/'Dati Generali'!$G$100*'CALCOLO-NON MODIFICARE'!E11,0)</f>
        <v>0</v>
      </c>
      <c r="AP11" s="5">
        <f>ROUND(IF(D11=$B$2,($B$7/365)*'Dati Generali'!$K$5*'CALCOLO-NON MODIFICARE'!F11,0),0)</f>
        <v>0</v>
      </c>
      <c r="AQ11" s="5">
        <f>ROUND(IF(D11=$B$3,'CALCOLO-NON MODIFICARE'!$B$8/365*'Dati Generali'!$K$5,0),0)</f>
        <v>0</v>
      </c>
      <c r="AR11" s="5">
        <f>ROUND(IF(D11=$B$4,'CALCOLO-NON MODIFICARE'!$B$8/365*'Dati Generali'!$K$5*'CALCOLO-NON MODIFICARE'!F11,0),0)</f>
        <v>0</v>
      </c>
      <c r="AS11" s="5">
        <f>ROUND(IF(D11=$B$5,'CALCOLO-NON MODIFICARE'!$B$8/365*'Dati Generali'!$K$5*'CALCOLO-NON MODIFICARE'!F11,0),0)</f>
        <v>0</v>
      </c>
    </row>
    <row r="12" spans="1:45" x14ac:dyDescent="0.25">
      <c r="C12" s="4">
        <v>11</v>
      </c>
      <c r="D12" s="4" t="str">
        <f>IF('Dati Generali'!D39&lt;&gt;"",'Dati Generali'!D39,"")</f>
        <v/>
      </c>
      <c r="E12" s="5">
        <f>'Dati Generali'!G39</f>
        <v>0</v>
      </c>
      <c r="F12" s="5">
        <f>'Dati Generali'!I39</f>
        <v>0</v>
      </c>
      <c r="G12" s="5">
        <f t="shared" si="0"/>
        <v>0</v>
      </c>
      <c r="H12" s="5">
        <f t="shared" si="1"/>
        <v>0</v>
      </c>
      <c r="I12" s="5">
        <f t="shared" si="2"/>
        <v>0</v>
      </c>
      <c r="J12" s="5">
        <f t="shared" si="3"/>
        <v>0</v>
      </c>
      <c r="K12" s="5">
        <f t="shared" si="4"/>
        <v>0</v>
      </c>
      <c r="M12" s="5">
        <f t="shared" si="5"/>
        <v>0</v>
      </c>
      <c r="N12" s="5">
        <f t="shared" si="6"/>
        <v>0</v>
      </c>
      <c r="O12" s="5">
        <f t="shared" si="7"/>
        <v>0</v>
      </c>
      <c r="P12" s="5">
        <f t="shared" si="8"/>
        <v>0</v>
      </c>
      <c r="R12" s="5">
        <f t="shared" si="9"/>
        <v>0</v>
      </c>
      <c r="S12" s="5">
        <f t="shared" si="10"/>
        <v>0</v>
      </c>
      <c r="T12" s="5">
        <f t="shared" si="11"/>
        <v>0</v>
      </c>
      <c r="U12" s="5">
        <f t="shared" si="12"/>
        <v>0</v>
      </c>
      <c r="W12" s="5">
        <f t="shared" si="13"/>
        <v>0</v>
      </c>
      <c r="X12" s="5">
        <f t="shared" si="14"/>
        <v>0</v>
      </c>
      <c r="Y12" s="5">
        <f t="shared" si="15"/>
        <v>0</v>
      </c>
      <c r="Z12" s="5">
        <f t="shared" si="16"/>
        <v>0</v>
      </c>
      <c r="AB12" s="14">
        <f>(G12*Tariffe!$C$5)+('CALCOLO-NON MODIFICARE'!H12*Tariffe!$C$6)+('CALCOLO-NON MODIFICARE'!I12*Tariffe!$C$7)+('CALCOLO-NON MODIFICARE'!J12*Tariffe!$C$8)+('CALCOLO-NON MODIFICARE'!K12*Tariffe!$C$9)</f>
        <v>0</v>
      </c>
      <c r="AC12" s="14">
        <f>(M12*Tariffe!$G$5)+('CALCOLO-NON MODIFICARE'!N12*Tariffe!$G$6)+('CALCOLO-NON MODIFICARE'!O12*Tariffe!$G$7)+('CALCOLO-NON MODIFICARE'!P12*Tariffe!$G$8)</f>
        <v>0</v>
      </c>
      <c r="AD12" s="14">
        <f>(R12*Tariffe!$C$26)+('CALCOLO-NON MODIFICARE'!S12*Tariffe!$C$27)+('CALCOLO-NON MODIFICARE'!T12*Tariffe!$C$28)+('CALCOLO-NON MODIFICARE'!U12*Tariffe!$C$29)</f>
        <v>0</v>
      </c>
      <c r="AE12" s="14">
        <f>(W12*Tariffe!$G$26)+('CALCOLO-NON MODIFICARE'!X12*Tariffe!$G$27)+('CALCOLO-NON MODIFICARE'!Y12*Tariffe!$G$28)+('CALCOLO-NON MODIFICARE'!Z12*Tariffe!$G$29)</f>
        <v>0</v>
      </c>
      <c r="AF12" s="37"/>
      <c r="AG12" s="14" cm="1">
        <f t="array" ref="AG12">IF(D12&lt;&gt;"",_xlfn.IFS(D12=$B$2,Tariffe!$C$13/365*'Dati Generali'!$K$5,D12=$B$3,Tariffe!$G$13/365*'Dati Generali'!$K$5,D12=$B$4,Tariffe!$C$34/365*'Dati Generali'!$K$5*F12,D12=$B$5,Tariffe!$G$34/365*'Dati Generali'!$K$5*F12),0)</f>
        <v>0</v>
      </c>
      <c r="AH12" s="14" cm="1">
        <f t="array" ref="AH12">IF(D12&lt;&gt;"",IF('Dati Generali'!$D$8&lt;&gt;0,_xlfn.IFS(D12=$B$2,Tariffe!$C$14/365*'Dati Generali'!$K$5,D12=$B$3,Tariffe!$G$14/365*'Dati Generali'!$K$5,D12=$B$4,Tariffe!$C$35/365*'Dati Generali'!$K$5/'Dati Generali'!$I$16,D12=$B$5,Tariffe!$G$35/365*'Dati Generali'!$K$5/'Dati Generali'!$I$17),0),0)</f>
        <v>0</v>
      </c>
      <c r="AI12" s="14" cm="1">
        <f t="array" ref="AI12">IF(D12&lt;&gt;"",IF('Dati Generali'!$D$9&lt;&gt;0,_xlfn.IFS(D12=$B$2,Tariffe!$C$15/365*'Dati Generali'!$K$5,D12=$B$3,Tariffe!$G$15/365*'Dati Generali'!$K$5,D12=$B$4,Tariffe!$C$36/365*'Dati Generali'!$K$5/'Dati Generali'!$I$16,D12=$B$5,Tariffe!$G$36/365*'Dati Generali'!$K$5/'Dati Generali'!$I$17),0),0)</f>
        <v>0</v>
      </c>
      <c r="AJ12" s="37"/>
      <c r="AK12" s="14" cm="1">
        <f t="array" ref="AK12">IF(D12&lt;&gt;"",IF('Dati Generali'!$D$8&lt;&gt;0,_xlfn.IFS(D12=$B$2,E12*Tariffe!$C$10,D12=$B$3,E12*Tariffe!$G$9,D12=$B$4,E12*Tariffe!$C$30,D12=$B$5,E12*Tariffe!$G$30),0),0)</f>
        <v>0</v>
      </c>
      <c r="AL12" s="14" cm="1">
        <f t="array" ref="AL12">IF(D12&lt;&gt;"",IF('Dati Generali'!$D$9&lt;&gt;0,_xlfn.IFS(D12=$B$2,E12*Tariffe!$C$11,D12=$B$3,E12*Tariffe!$G$10,D12=$B$4,E12*Tariffe!$C$31,D12=$B$5,E12*Tariffe!$G$31),0),0)</f>
        <v>0</v>
      </c>
      <c r="AM12" s="37"/>
      <c r="AN12" s="14">
        <f>IF(E12&lt;&gt;0,'Dati Generali'!$D$10/'Dati Generali'!$G$100*'CALCOLO-NON MODIFICARE'!E12,0)</f>
        <v>0</v>
      </c>
      <c r="AP12" s="5">
        <f>ROUND(IF(D12=$B$2,($B$7/365)*'Dati Generali'!$K$5*'CALCOLO-NON MODIFICARE'!F12,0),0)</f>
        <v>0</v>
      </c>
      <c r="AQ12" s="5">
        <f>ROUND(IF(D12=$B$3,'CALCOLO-NON MODIFICARE'!$B$8/365*'Dati Generali'!$K$5,0),0)</f>
        <v>0</v>
      </c>
      <c r="AR12" s="5">
        <f>ROUND(IF(D12=$B$4,'CALCOLO-NON MODIFICARE'!$B$8/365*'Dati Generali'!$K$5*'CALCOLO-NON MODIFICARE'!F12,0),0)</f>
        <v>0</v>
      </c>
      <c r="AS12" s="5">
        <f>ROUND(IF(D12=$B$5,'CALCOLO-NON MODIFICARE'!$B$8/365*'Dati Generali'!$K$5*'CALCOLO-NON MODIFICARE'!F12,0),0)</f>
        <v>0</v>
      </c>
    </row>
    <row r="13" spans="1:45" x14ac:dyDescent="0.25">
      <c r="C13" s="4">
        <v>12</v>
      </c>
      <c r="D13" s="4" t="str">
        <f>IF('Dati Generali'!D40&lt;&gt;"",'Dati Generali'!D40,"")</f>
        <v/>
      </c>
      <c r="E13" s="5">
        <f>'Dati Generali'!G40</f>
        <v>0</v>
      </c>
      <c r="F13" s="5">
        <f>'Dati Generali'!I40</f>
        <v>0</v>
      </c>
      <c r="G13" s="5">
        <f t="shared" si="0"/>
        <v>0</v>
      </c>
      <c r="H13" s="5">
        <f t="shared" si="1"/>
        <v>0</v>
      </c>
      <c r="I13" s="5">
        <f t="shared" si="2"/>
        <v>0</v>
      </c>
      <c r="J13" s="5">
        <f t="shared" si="3"/>
        <v>0</v>
      </c>
      <c r="K13" s="5">
        <f t="shared" si="4"/>
        <v>0</v>
      </c>
      <c r="M13" s="5">
        <f t="shared" si="5"/>
        <v>0</v>
      </c>
      <c r="N13" s="5">
        <f t="shared" si="6"/>
        <v>0</v>
      </c>
      <c r="O13" s="5">
        <f t="shared" si="7"/>
        <v>0</v>
      </c>
      <c r="P13" s="5">
        <f t="shared" si="8"/>
        <v>0</v>
      </c>
      <c r="R13" s="5">
        <f t="shared" si="9"/>
        <v>0</v>
      </c>
      <c r="S13" s="5">
        <f t="shared" si="10"/>
        <v>0</v>
      </c>
      <c r="T13" s="5">
        <f t="shared" si="11"/>
        <v>0</v>
      </c>
      <c r="U13" s="5">
        <f t="shared" si="12"/>
        <v>0</v>
      </c>
      <c r="W13" s="5">
        <f t="shared" si="13"/>
        <v>0</v>
      </c>
      <c r="X13" s="5">
        <f t="shared" si="14"/>
        <v>0</v>
      </c>
      <c r="Y13" s="5">
        <f t="shared" si="15"/>
        <v>0</v>
      </c>
      <c r="Z13" s="5">
        <f t="shared" si="16"/>
        <v>0</v>
      </c>
      <c r="AB13" s="14">
        <f>(G13*Tariffe!$C$5)+('CALCOLO-NON MODIFICARE'!H13*Tariffe!$C$6)+('CALCOLO-NON MODIFICARE'!I13*Tariffe!$C$7)+('CALCOLO-NON MODIFICARE'!J13*Tariffe!$C$8)+('CALCOLO-NON MODIFICARE'!K13*Tariffe!$C$9)</f>
        <v>0</v>
      </c>
      <c r="AC13" s="14">
        <f>(M13*Tariffe!$G$5)+('CALCOLO-NON MODIFICARE'!N13*Tariffe!$G$6)+('CALCOLO-NON MODIFICARE'!O13*Tariffe!$G$7)+('CALCOLO-NON MODIFICARE'!P13*Tariffe!$G$8)</f>
        <v>0</v>
      </c>
      <c r="AD13" s="14">
        <f>(R13*Tariffe!$C$26)+('CALCOLO-NON MODIFICARE'!S13*Tariffe!$C$27)+('CALCOLO-NON MODIFICARE'!T13*Tariffe!$C$28)+('CALCOLO-NON MODIFICARE'!U13*Tariffe!$C$29)</f>
        <v>0</v>
      </c>
      <c r="AE13" s="14">
        <f>(W13*Tariffe!$G$26)+('CALCOLO-NON MODIFICARE'!X13*Tariffe!$G$27)+('CALCOLO-NON MODIFICARE'!Y13*Tariffe!$G$28)+('CALCOLO-NON MODIFICARE'!Z13*Tariffe!$G$29)</f>
        <v>0</v>
      </c>
      <c r="AF13" s="37"/>
      <c r="AG13" s="14" cm="1">
        <f t="array" ref="AG13">IF(D13&lt;&gt;"",_xlfn.IFS(D13=$B$2,Tariffe!$C$13/365*'Dati Generali'!$K$5,D13=$B$3,Tariffe!$G$13/365*'Dati Generali'!$K$5,D13=$B$4,Tariffe!$C$34/365*'Dati Generali'!$K$5*F13,D13=$B$5,Tariffe!$G$34/365*'Dati Generali'!$K$5*F13),0)</f>
        <v>0</v>
      </c>
      <c r="AH13" s="14" cm="1">
        <f t="array" ref="AH13">IF(D13&lt;&gt;"",IF('Dati Generali'!$D$8&lt;&gt;0,_xlfn.IFS(D13=$B$2,Tariffe!$C$14/365*'Dati Generali'!$K$5,D13=$B$3,Tariffe!$G$14/365*'Dati Generali'!$K$5,D13=$B$4,Tariffe!$C$35/365*'Dati Generali'!$K$5/'Dati Generali'!$I$16,D13=$B$5,Tariffe!$G$35/365*'Dati Generali'!$K$5/'Dati Generali'!$I$17),0),0)</f>
        <v>0</v>
      </c>
      <c r="AI13" s="14" cm="1">
        <f t="array" ref="AI13">IF(D13&lt;&gt;"",IF('Dati Generali'!$D$9&lt;&gt;0,_xlfn.IFS(D13=$B$2,Tariffe!$C$15/365*'Dati Generali'!$K$5,D13=$B$3,Tariffe!$G$15/365*'Dati Generali'!$K$5,D13=$B$4,Tariffe!$C$36/365*'Dati Generali'!$K$5/'Dati Generali'!$I$16,D13=$B$5,Tariffe!$G$36/365*'Dati Generali'!$K$5/'Dati Generali'!$I$17),0),0)</f>
        <v>0</v>
      </c>
      <c r="AJ13" s="37"/>
      <c r="AK13" s="14" cm="1">
        <f t="array" ref="AK13">IF(D13&lt;&gt;"",IF('Dati Generali'!$D$8&lt;&gt;0,_xlfn.IFS(D13=$B$2,E13*Tariffe!$C$10,D13=$B$3,E13*Tariffe!$G$9,D13=$B$4,E13*Tariffe!$C$30,D13=$B$5,E13*Tariffe!$G$30),0),0)</f>
        <v>0</v>
      </c>
      <c r="AL13" s="14" cm="1">
        <f t="array" ref="AL13">IF(D13&lt;&gt;"",IF('Dati Generali'!$D$9&lt;&gt;0,_xlfn.IFS(D13=$B$2,E13*Tariffe!$C$11,D13=$B$3,E13*Tariffe!$G$10,D13=$B$4,E13*Tariffe!$C$31,D13=$B$5,E13*Tariffe!$G$31),0),0)</f>
        <v>0</v>
      </c>
      <c r="AM13" s="37"/>
      <c r="AN13" s="14">
        <f>IF(E13&lt;&gt;0,'Dati Generali'!$D$10/'Dati Generali'!$G$100*'CALCOLO-NON MODIFICARE'!E13,0)</f>
        <v>0</v>
      </c>
      <c r="AP13" s="5">
        <f>ROUND(IF(D13=$B$2,($B$7/365)*'Dati Generali'!$K$5*'CALCOLO-NON MODIFICARE'!F13,0),0)</f>
        <v>0</v>
      </c>
      <c r="AQ13" s="5">
        <f>ROUND(IF(D13=$B$3,'CALCOLO-NON MODIFICARE'!$B$8/365*'Dati Generali'!$K$5,0),0)</f>
        <v>0</v>
      </c>
      <c r="AR13" s="5">
        <f>ROUND(IF(D13=$B$4,'CALCOLO-NON MODIFICARE'!$B$8/365*'Dati Generali'!$K$5*'CALCOLO-NON MODIFICARE'!F13,0),0)</f>
        <v>0</v>
      </c>
      <c r="AS13" s="5">
        <f>ROUND(IF(D13=$B$5,'CALCOLO-NON MODIFICARE'!$B$8/365*'Dati Generali'!$K$5*'CALCOLO-NON MODIFICARE'!F13,0),0)</f>
        <v>0</v>
      </c>
    </row>
    <row r="14" spans="1:45" x14ac:dyDescent="0.25">
      <c r="C14" s="4">
        <v>13</v>
      </c>
      <c r="D14" s="4" t="str">
        <f>IF('Dati Generali'!D41&lt;&gt;"",'Dati Generali'!D41,"")</f>
        <v/>
      </c>
      <c r="E14" s="5">
        <f>'Dati Generali'!G41</f>
        <v>0</v>
      </c>
      <c r="F14" s="5">
        <f>'Dati Generali'!I41</f>
        <v>0</v>
      </c>
      <c r="G14" s="5">
        <f t="shared" si="0"/>
        <v>0</v>
      </c>
      <c r="H14" s="5">
        <f t="shared" si="1"/>
        <v>0</v>
      </c>
      <c r="I14" s="5">
        <f t="shared" si="2"/>
        <v>0</v>
      </c>
      <c r="J14" s="5">
        <f t="shared" si="3"/>
        <v>0</v>
      </c>
      <c r="K14" s="5">
        <f t="shared" si="4"/>
        <v>0</v>
      </c>
      <c r="M14" s="5">
        <f t="shared" si="5"/>
        <v>0</v>
      </c>
      <c r="N14" s="5">
        <f t="shared" si="6"/>
        <v>0</v>
      </c>
      <c r="O14" s="5">
        <f t="shared" si="7"/>
        <v>0</v>
      </c>
      <c r="P14" s="5">
        <f t="shared" si="8"/>
        <v>0</v>
      </c>
      <c r="R14" s="5">
        <f t="shared" si="9"/>
        <v>0</v>
      </c>
      <c r="S14" s="5">
        <f t="shared" si="10"/>
        <v>0</v>
      </c>
      <c r="T14" s="5">
        <f t="shared" si="11"/>
        <v>0</v>
      </c>
      <c r="U14" s="5">
        <f t="shared" si="12"/>
        <v>0</v>
      </c>
      <c r="W14" s="5">
        <f t="shared" si="13"/>
        <v>0</v>
      </c>
      <c r="X14" s="5">
        <f t="shared" si="14"/>
        <v>0</v>
      </c>
      <c r="Y14" s="5">
        <f t="shared" si="15"/>
        <v>0</v>
      </c>
      <c r="Z14" s="5">
        <f t="shared" si="16"/>
        <v>0</v>
      </c>
      <c r="AB14" s="14">
        <f>(G14*Tariffe!$C$5)+('CALCOLO-NON MODIFICARE'!H14*Tariffe!$C$6)+('CALCOLO-NON MODIFICARE'!I14*Tariffe!$C$7)+('CALCOLO-NON MODIFICARE'!J14*Tariffe!$C$8)+('CALCOLO-NON MODIFICARE'!K14*Tariffe!$C$9)</f>
        <v>0</v>
      </c>
      <c r="AC14" s="14">
        <f>(M14*Tariffe!$G$5)+('CALCOLO-NON MODIFICARE'!N14*Tariffe!$G$6)+('CALCOLO-NON MODIFICARE'!O14*Tariffe!$G$7)+('CALCOLO-NON MODIFICARE'!P14*Tariffe!$G$8)</f>
        <v>0</v>
      </c>
      <c r="AD14" s="14">
        <f>(R14*Tariffe!$C$26)+('CALCOLO-NON MODIFICARE'!S14*Tariffe!$C$27)+('CALCOLO-NON MODIFICARE'!T14*Tariffe!$C$28)+('CALCOLO-NON MODIFICARE'!U14*Tariffe!$C$29)</f>
        <v>0</v>
      </c>
      <c r="AE14" s="14">
        <f>(W14*Tariffe!$G$26)+('CALCOLO-NON MODIFICARE'!X14*Tariffe!$G$27)+('CALCOLO-NON MODIFICARE'!Y14*Tariffe!$G$28)+('CALCOLO-NON MODIFICARE'!Z14*Tariffe!$G$29)</f>
        <v>0</v>
      </c>
      <c r="AF14" s="37"/>
      <c r="AG14" s="14" cm="1">
        <f t="array" ref="AG14">IF(D14&lt;&gt;"",_xlfn.IFS(D14=$B$2,Tariffe!$C$13/365*'Dati Generali'!$K$5,D14=$B$3,Tariffe!$G$13/365*'Dati Generali'!$K$5,D14=$B$4,Tariffe!$C$34/365*'Dati Generali'!$K$5*F14,D14=$B$5,Tariffe!$G$34/365*'Dati Generali'!$K$5*F14),0)</f>
        <v>0</v>
      </c>
      <c r="AH14" s="14" cm="1">
        <f t="array" ref="AH14">IF(D14&lt;&gt;"",IF('Dati Generali'!$D$8&lt;&gt;0,_xlfn.IFS(D14=$B$2,Tariffe!$C$14/365*'Dati Generali'!$K$5,D14=$B$3,Tariffe!$G$14/365*'Dati Generali'!$K$5,D14=$B$4,Tariffe!$C$35/365*'Dati Generali'!$K$5/'Dati Generali'!$I$16,D14=$B$5,Tariffe!$G$35/365*'Dati Generali'!$K$5/'Dati Generali'!$I$17),0),0)</f>
        <v>0</v>
      </c>
      <c r="AI14" s="14" cm="1">
        <f t="array" ref="AI14">IF(D14&lt;&gt;"",IF('Dati Generali'!$D$9&lt;&gt;0,_xlfn.IFS(D14=$B$2,Tariffe!$C$15/365*'Dati Generali'!$K$5,D14=$B$3,Tariffe!$G$15/365*'Dati Generali'!$K$5,D14=$B$4,Tariffe!$C$36/365*'Dati Generali'!$K$5/'Dati Generali'!$I$16,D14=$B$5,Tariffe!$G$36/365*'Dati Generali'!$K$5/'Dati Generali'!$I$17),0),0)</f>
        <v>0</v>
      </c>
      <c r="AJ14" s="37"/>
      <c r="AK14" s="14" cm="1">
        <f t="array" ref="AK14">IF(D14&lt;&gt;"",IF('Dati Generali'!$D$8&lt;&gt;0,_xlfn.IFS(D14=$B$2,E14*Tariffe!$C$10,D14=$B$3,E14*Tariffe!$G$9,D14=$B$4,E14*Tariffe!$C$30,D14=$B$5,E14*Tariffe!$G$30),0),0)</f>
        <v>0</v>
      </c>
      <c r="AL14" s="14" cm="1">
        <f t="array" ref="AL14">IF(D14&lt;&gt;"",IF('Dati Generali'!$D$9&lt;&gt;0,_xlfn.IFS(D14=$B$2,E14*Tariffe!$C$11,D14=$B$3,E14*Tariffe!$G$10,D14=$B$4,E14*Tariffe!$C$31,D14=$B$5,E14*Tariffe!$G$31),0),0)</f>
        <v>0</v>
      </c>
      <c r="AM14" s="37"/>
      <c r="AN14" s="14">
        <f>IF(E14&lt;&gt;0,'Dati Generali'!$D$10/'Dati Generali'!$G$100*'CALCOLO-NON MODIFICARE'!E14,0)</f>
        <v>0</v>
      </c>
      <c r="AP14" s="5">
        <f>ROUND(IF(D14=$B$2,($B$7/365)*'Dati Generali'!$K$5*'CALCOLO-NON MODIFICARE'!F14,0),0)</f>
        <v>0</v>
      </c>
      <c r="AQ14" s="5">
        <f>ROUND(IF(D14=$B$3,'CALCOLO-NON MODIFICARE'!$B$8/365*'Dati Generali'!$K$5,0),0)</f>
        <v>0</v>
      </c>
      <c r="AR14" s="5">
        <f>ROUND(IF(D14=$B$4,'CALCOLO-NON MODIFICARE'!$B$8/365*'Dati Generali'!$K$5*'CALCOLO-NON MODIFICARE'!F14,0),0)</f>
        <v>0</v>
      </c>
      <c r="AS14" s="5">
        <f>ROUND(IF(D14=$B$5,'CALCOLO-NON MODIFICARE'!$B$8/365*'Dati Generali'!$K$5*'CALCOLO-NON MODIFICARE'!F14,0),0)</f>
        <v>0</v>
      </c>
    </row>
    <row r="15" spans="1:45" x14ac:dyDescent="0.25">
      <c r="C15" s="4">
        <v>14</v>
      </c>
      <c r="D15" s="4" t="str">
        <f>IF('Dati Generali'!D42&lt;&gt;"",'Dati Generali'!D42,"")</f>
        <v/>
      </c>
      <c r="E15" s="5">
        <f>'Dati Generali'!G42</f>
        <v>0</v>
      </c>
      <c r="F15" s="5">
        <f>'Dati Generali'!I42</f>
        <v>0</v>
      </c>
      <c r="G15" s="5">
        <f t="shared" si="0"/>
        <v>0</v>
      </c>
      <c r="H15" s="5">
        <f t="shared" si="1"/>
        <v>0</v>
      </c>
      <c r="I15" s="5">
        <f t="shared" si="2"/>
        <v>0</v>
      </c>
      <c r="J15" s="5">
        <f t="shared" si="3"/>
        <v>0</v>
      </c>
      <c r="K15" s="5">
        <f t="shared" si="4"/>
        <v>0</v>
      </c>
      <c r="M15" s="5">
        <f t="shared" si="5"/>
        <v>0</v>
      </c>
      <c r="N15" s="5">
        <f t="shared" si="6"/>
        <v>0</v>
      </c>
      <c r="O15" s="5">
        <f t="shared" si="7"/>
        <v>0</v>
      </c>
      <c r="P15" s="5">
        <f t="shared" si="8"/>
        <v>0</v>
      </c>
      <c r="R15" s="5">
        <f t="shared" si="9"/>
        <v>0</v>
      </c>
      <c r="S15" s="5">
        <f t="shared" si="10"/>
        <v>0</v>
      </c>
      <c r="T15" s="5">
        <f t="shared" si="11"/>
        <v>0</v>
      </c>
      <c r="U15" s="5">
        <f t="shared" si="12"/>
        <v>0</v>
      </c>
      <c r="W15" s="5">
        <f t="shared" si="13"/>
        <v>0</v>
      </c>
      <c r="X15" s="5">
        <f t="shared" si="14"/>
        <v>0</v>
      </c>
      <c r="Y15" s="5">
        <f t="shared" si="15"/>
        <v>0</v>
      </c>
      <c r="Z15" s="5">
        <f t="shared" si="16"/>
        <v>0</v>
      </c>
      <c r="AB15" s="14">
        <f>(G15*Tariffe!$C$5)+('CALCOLO-NON MODIFICARE'!H15*Tariffe!$C$6)+('CALCOLO-NON MODIFICARE'!I15*Tariffe!$C$7)+('CALCOLO-NON MODIFICARE'!J15*Tariffe!$C$8)+('CALCOLO-NON MODIFICARE'!K15*Tariffe!$C$9)</f>
        <v>0</v>
      </c>
      <c r="AC15" s="14">
        <f>(M15*Tariffe!$G$5)+('CALCOLO-NON MODIFICARE'!N15*Tariffe!$G$6)+('CALCOLO-NON MODIFICARE'!O15*Tariffe!$G$7)+('CALCOLO-NON MODIFICARE'!P15*Tariffe!$G$8)</f>
        <v>0</v>
      </c>
      <c r="AD15" s="14">
        <f>(R15*Tariffe!$C$26)+('CALCOLO-NON MODIFICARE'!S15*Tariffe!$C$27)+('CALCOLO-NON MODIFICARE'!T15*Tariffe!$C$28)+('CALCOLO-NON MODIFICARE'!U15*Tariffe!$C$29)</f>
        <v>0</v>
      </c>
      <c r="AE15" s="14">
        <f>(W15*Tariffe!$G$26)+('CALCOLO-NON MODIFICARE'!X15*Tariffe!$G$27)+('CALCOLO-NON MODIFICARE'!Y15*Tariffe!$G$28)+('CALCOLO-NON MODIFICARE'!Z15*Tariffe!$G$29)</f>
        <v>0</v>
      </c>
      <c r="AF15" s="37"/>
      <c r="AG15" s="14" cm="1">
        <f t="array" ref="AG15">IF(D15&lt;&gt;"",_xlfn.IFS(D15=$B$2,Tariffe!$C$13/365*'Dati Generali'!$K$5,D15=$B$3,Tariffe!$G$13/365*'Dati Generali'!$K$5,D15=$B$4,Tariffe!$C$34/365*'Dati Generali'!$K$5*F15,D15=$B$5,Tariffe!$G$34/365*'Dati Generali'!$K$5*F15),0)</f>
        <v>0</v>
      </c>
      <c r="AH15" s="14" cm="1">
        <f t="array" ref="AH15">IF(D15&lt;&gt;"",IF('Dati Generali'!$D$8&lt;&gt;0,_xlfn.IFS(D15=$B$2,Tariffe!$C$14/365*'Dati Generali'!$K$5,D15=$B$3,Tariffe!$G$14/365*'Dati Generali'!$K$5,D15=$B$4,Tariffe!$C$35/365*'Dati Generali'!$K$5/'Dati Generali'!$I$16,D15=$B$5,Tariffe!$G$35/365*'Dati Generali'!$K$5/'Dati Generali'!$I$17),0),0)</f>
        <v>0</v>
      </c>
      <c r="AI15" s="14" cm="1">
        <f t="array" ref="AI15">IF(D15&lt;&gt;"",IF('Dati Generali'!$D$9&lt;&gt;0,_xlfn.IFS(D15=$B$2,Tariffe!$C$15/365*'Dati Generali'!$K$5,D15=$B$3,Tariffe!$G$15/365*'Dati Generali'!$K$5,D15=$B$4,Tariffe!$C$36/365*'Dati Generali'!$K$5/'Dati Generali'!$I$16,D15=$B$5,Tariffe!$G$36/365*'Dati Generali'!$K$5/'Dati Generali'!$I$17),0),0)</f>
        <v>0</v>
      </c>
      <c r="AJ15" s="37"/>
      <c r="AK15" s="14" cm="1">
        <f t="array" ref="AK15">IF(D15&lt;&gt;"",IF('Dati Generali'!$D$8&lt;&gt;0,_xlfn.IFS(D15=$B$2,E15*Tariffe!$C$10,D15=$B$3,E15*Tariffe!$G$9,D15=$B$4,E15*Tariffe!$C$30,D15=$B$5,E15*Tariffe!$G$30),0),0)</f>
        <v>0</v>
      </c>
      <c r="AL15" s="14" cm="1">
        <f t="array" ref="AL15">IF(D15&lt;&gt;"",IF('Dati Generali'!$D$9&lt;&gt;0,_xlfn.IFS(D15=$B$2,E15*Tariffe!$C$11,D15=$B$3,E15*Tariffe!$G$10,D15=$B$4,E15*Tariffe!$C$31,D15=$B$5,E15*Tariffe!$G$31),0),0)</f>
        <v>0</v>
      </c>
      <c r="AM15" s="37"/>
      <c r="AN15" s="14">
        <f>IF(E15&lt;&gt;0,'Dati Generali'!$D$10/'Dati Generali'!$G$100*'CALCOLO-NON MODIFICARE'!E15,0)</f>
        <v>0</v>
      </c>
      <c r="AP15" s="5">
        <f>ROUND(IF(D15=$B$2,($B$7/365)*'Dati Generali'!$K$5*'CALCOLO-NON MODIFICARE'!F15,0),0)</f>
        <v>0</v>
      </c>
      <c r="AQ15" s="5">
        <f>ROUND(IF(D15=$B$3,'CALCOLO-NON MODIFICARE'!$B$8/365*'Dati Generali'!$K$5,0),0)</f>
        <v>0</v>
      </c>
      <c r="AR15" s="5">
        <f>ROUND(IF(D15=$B$4,'CALCOLO-NON MODIFICARE'!$B$8/365*'Dati Generali'!$K$5*'CALCOLO-NON MODIFICARE'!F15,0),0)</f>
        <v>0</v>
      </c>
      <c r="AS15" s="5">
        <f>ROUND(IF(D15=$B$5,'CALCOLO-NON MODIFICARE'!$B$8/365*'Dati Generali'!$K$5*'CALCOLO-NON MODIFICARE'!F15,0),0)</f>
        <v>0</v>
      </c>
    </row>
    <row r="16" spans="1:45" x14ac:dyDescent="0.25">
      <c r="C16" s="4">
        <v>15</v>
      </c>
      <c r="D16" s="4" t="str">
        <f>IF('Dati Generali'!D43&lt;&gt;"",'Dati Generali'!D43,"")</f>
        <v/>
      </c>
      <c r="E16" s="5">
        <f>'Dati Generali'!G43</f>
        <v>0</v>
      </c>
      <c r="F16" s="5">
        <f>'Dati Generali'!I43</f>
        <v>0</v>
      </c>
      <c r="G16" s="5">
        <f t="shared" si="0"/>
        <v>0</v>
      </c>
      <c r="H16" s="5">
        <f t="shared" si="1"/>
        <v>0</v>
      </c>
      <c r="I16" s="5">
        <f t="shared" si="2"/>
        <v>0</v>
      </c>
      <c r="J16" s="5">
        <f t="shared" si="3"/>
        <v>0</v>
      </c>
      <c r="K16" s="5">
        <f t="shared" si="4"/>
        <v>0</v>
      </c>
      <c r="M16" s="5">
        <f t="shared" si="5"/>
        <v>0</v>
      </c>
      <c r="N16" s="5">
        <f t="shared" si="6"/>
        <v>0</v>
      </c>
      <c r="O16" s="5">
        <f t="shared" si="7"/>
        <v>0</v>
      </c>
      <c r="P16" s="5">
        <f t="shared" si="8"/>
        <v>0</v>
      </c>
      <c r="R16" s="5">
        <f t="shared" si="9"/>
        <v>0</v>
      </c>
      <c r="S16" s="5">
        <f t="shared" si="10"/>
        <v>0</v>
      </c>
      <c r="T16" s="5">
        <f t="shared" si="11"/>
        <v>0</v>
      </c>
      <c r="U16" s="5">
        <f t="shared" si="12"/>
        <v>0</v>
      </c>
      <c r="W16" s="5">
        <f t="shared" si="13"/>
        <v>0</v>
      </c>
      <c r="X16" s="5">
        <f t="shared" si="14"/>
        <v>0</v>
      </c>
      <c r="Y16" s="5">
        <f t="shared" si="15"/>
        <v>0</v>
      </c>
      <c r="Z16" s="5">
        <f t="shared" si="16"/>
        <v>0</v>
      </c>
      <c r="AB16" s="14">
        <f>(G16*Tariffe!$C$5)+('CALCOLO-NON MODIFICARE'!H16*Tariffe!$C$6)+('CALCOLO-NON MODIFICARE'!I16*Tariffe!$C$7)+('CALCOLO-NON MODIFICARE'!J16*Tariffe!$C$8)+('CALCOLO-NON MODIFICARE'!K16*Tariffe!$C$9)</f>
        <v>0</v>
      </c>
      <c r="AC16" s="14">
        <f>(M16*Tariffe!$G$5)+('CALCOLO-NON MODIFICARE'!N16*Tariffe!$G$6)+('CALCOLO-NON MODIFICARE'!O16*Tariffe!$G$7)+('CALCOLO-NON MODIFICARE'!P16*Tariffe!$G$8)</f>
        <v>0</v>
      </c>
      <c r="AD16" s="14">
        <f>(R16*Tariffe!$C$26)+('CALCOLO-NON MODIFICARE'!S16*Tariffe!$C$27)+('CALCOLO-NON MODIFICARE'!T16*Tariffe!$C$28)+('CALCOLO-NON MODIFICARE'!U16*Tariffe!$C$29)</f>
        <v>0</v>
      </c>
      <c r="AE16" s="14">
        <f>(W16*Tariffe!$G$26)+('CALCOLO-NON MODIFICARE'!X16*Tariffe!$G$27)+('CALCOLO-NON MODIFICARE'!Y16*Tariffe!$G$28)+('CALCOLO-NON MODIFICARE'!Z16*Tariffe!$G$29)</f>
        <v>0</v>
      </c>
      <c r="AF16" s="37"/>
      <c r="AG16" s="14" cm="1">
        <f t="array" ref="AG16">IF(D16&lt;&gt;"",_xlfn.IFS(D16=$B$2,Tariffe!$C$13/365*'Dati Generali'!$K$5,D16=$B$3,Tariffe!$G$13/365*'Dati Generali'!$K$5,D16=$B$4,Tariffe!$C$34/365*'Dati Generali'!$K$5*F16,D16=$B$5,Tariffe!$G$34/365*'Dati Generali'!$K$5*F16),0)</f>
        <v>0</v>
      </c>
      <c r="AH16" s="14" cm="1">
        <f t="array" ref="AH16">IF(D16&lt;&gt;"",IF('Dati Generali'!$D$8&lt;&gt;0,_xlfn.IFS(D16=$B$2,Tariffe!$C$14/365*'Dati Generali'!$K$5,D16=$B$3,Tariffe!$G$14/365*'Dati Generali'!$K$5,D16=$B$4,Tariffe!$C$35/365*'Dati Generali'!$K$5/'Dati Generali'!$I$16,D16=$B$5,Tariffe!$G$35/365*'Dati Generali'!$K$5/'Dati Generali'!$I$17),0),0)</f>
        <v>0</v>
      </c>
      <c r="AI16" s="14" cm="1">
        <f t="array" ref="AI16">IF(D16&lt;&gt;"",IF('Dati Generali'!$D$9&lt;&gt;0,_xlfn.IFS(D16=$B$2,Tariffe!$C$15/365*'Dati Generali'!$K$5,D16=$B$3,Tariffe!$G$15/365*'Dati Generali'!$K$5,D16=$B$4,Tariffe!$C$36/365*'Dati Generali'!$K$5/'Dati Generali'!$I$16,D16=$B$5,Tariffe!$G$36/365*'Dati Generali'!$K$5/'Dati Generali'!$I$17),0),0)</f>
        <v>0</v>
      </c>
      <c r="AJ16" s="37"/>
      <c r="AK16" s="14" cm="1">
        <f t="array" ref="AK16">IF(D16&lt;&gt;"",IF('Dati Generali'!$D$8&lt;&gt;0,_xlfn.IFS(D16=$B$2,E16*Tariffe!$C$10,D16=$B$3,E16*Tariffe!$G$9,D16=$B$4,E16*Tariffe!$C$30,D16=$B$5,E16*Tariffe!$G$30),0),0)</f>
        <v>0</v>
      </c>
      <c r="AL16" s="14" cm="1">
        <f t="array" ref="AL16">IF(D16&lt;&gt;"",IF('Dati Generali'!$D$9&lt;&gt;0,_xlfn.IFS(D16=$B$2,E16*Tariffe!$C$11,D16=$B$3,E16*Tariffe!$G$10,D16=$B$4,E16*Tariffe!$C$31,D16=$B$5,E16*Tariffe!$G$31),0),0)</f>
        <v>0</v>
      </c>
      <c r="AM16" s="37"/>
      <c r="AN16" s="14">
        <f>IF(E16&lt;&gt;0,'Dati Generali'!$D$10/'Dati Generali'!$G$100*'CALCOLO-NON MODIFICARE'!E16,0)</f>
        <v>0</v>
      </c>
      <c r="AP16" s="5">
        <f>ROUND(IF(D16=$B$2,($B$7/365)*'Dati Generali'!$K$5*'CALCOLO-NON MODIFICARE'!F16,0),0)</f>
        <v>0</v>
      </c>
      <c r="AQ16" s="5">
        <f>ROUND(IF(D16=$B$3,'CALCOLO-NON MODIFICARE'!$B$8/365*'Dati Generali'!$K$5,0),0)</f>
        <v>0</v>
      </c>
      <c r="AR16" s="5">
        <f>ROUND(IF(D16=$B$4,'CALCOLO-NON MODIFICARE'!$B$8/365*'Dati Generali'!$K$5*'CALCOLO-NON MODIFICARE'!F16,0),0)</f>
        <v>0</v>
      </c>
      <c r="AS16" s="5">
        <f>ROUND(IF(D16=$B$5,'CALCOLO-NON MODIFICARE'!$B$8/365*'Dati Generali'!$K$5*'CALCOLO-NON MODIFICARE'!F16,0),0)</f>
        <v>0</v>
      </c>
    </row>
    <row r="17" spans="3:45" x14ac:dyDescent="0.25">
      <c r="C17" s="4">
        <v>16</v>
      </c>
      <c r="D17" s="4" t="str">
        <f>IF('Dati Generali'!D44&lt;&gt;"",'Dati Generali'!D44,"")</f>
        <v/>
      </c>
      <c r="E17" s="5">
        <f>'Dati Generali'!G44</f>
        <v>0</v>
      </c>
      <c r="F17" s="5">
        <f>'Dati Generali'!I44</f>
        <v>0</v>
      </c>
      <c r="G17" s="5">
        <f t="shared" si="0"/>
        <v>0</v>
      </c>
      <c r="H17" s="5">
        <f t="shared" si="1"/>
        <v>0</v>
      </c>
      <c r="I17" s="5">
        <f t="shared" si="2"/>
        <v>0</v>
      </c>
      <c r="J17" s="5">
        <f t="shared" si="3"/>
        <v>0</v>
      </c>
      <c r="K17" s="5">
        <f t="shared" si="4"/>
        <v>0</v>
      </c>
      <c r="M17" s="5">
        <f t="shared" si="5"/>
        <v>0</v>
      </c>
      <c r="N17" s="5">
        <f t="shared" si="6"/>
        <v>0</v>
      </c>
      <c r="O17" s="5">
        <f t="shared" si="7"/>
        <v>0</v>
      </c>
      <c r="P17" s="5">
        <f t="shared" si="8"/>
        <v>0</v>
      </c>
      <c r="R17" s="5">
        <f t="shared" si="9"/>
        <v>0</v>
      </c>
      <c r="S17" s="5">
        <f t="shared" si="10"/>
        <v>0</v>
      </c>
      <c r="T17" s="5">
        <f t="shared" si="11"/>
        <v>0</v>
      </c>
      <c r="U17" s="5">
        <f t="shared" si="12"/>
        <v>0</v>
      </c>
      <c r="W17" s="5">
        <f t="shared" si="13"/>
        <v>0</v>
      </c>
      <c r="X17" s="5">
        <f t="shared" si="14"/>
        <v>0</v>
      </c>
      <c r="Y17" s="5">
        <f t="shared" si="15"/>
        <v>0</v>
      </c>
      <c r="Z17" s="5">
        <f t="shared" si="16"/>
        <v>0</v>
      </c>
      <c r="AB17" s="14">
        <f>(G17*Tariffe!$C$5)+('CALCOLO-NON MODIFICARE'!H17*Tariffe!$C$6)+('CALCOLO-NON MODIFICARE'!I17*Tariffe!$C$7)+('CALCOLO-NON MODIFICARE'!J17*Tariffe!$C$8)+('CALCOLO-NON MODIFICARE'!K17*Tariffe!$C$9)</f>
        <v>0</v>
      </c>
      <c r="AC17" s="14">
        <f>(M17*Tariffe!$G$5)+('CALCOLO-NON MODIFICARE'!N17*Tariffe!$G$6)+('CALCOLO-NON MODIFICARE'!O17*Tariffe!$G$7)+('CALCOLO-NON MODIFICARE'!P17*Tariffe!$G$8)</f>
        <v>0</v>
      </c>
      <c r="AD17" s="14">
        <f>(R17*Tariffe!$C$26)+('CALCOLO-NON MODIFICARE'!S17*Tariffe!$C$27)+('CALCOLO-NON MODIFICARE'!T17*Tariffe!$C$28)+('CALCOLO-NON MODIFICARE'!U17*Tariffe!$C$29)</f>
        <v>0</v>
      </c>
      <c r="AE17" s="14">
        <f>(W17*Tariffe!$G$26)+('CALCOLO-NON MODIFICARE'!X17*Tariffe!$G$27)+('CALCOLO-NON MODIFICARE'!Y17*Tariffe!$G$28)+('CALCOLO-NON MODIFICARE'!Z17*Tariffe!$G$29)</f>
        <v>0</v>
      </c>
      <c r="AF17" s="37"/>
      <c r="AG17" s="14" cm="1">
        <f t="array" ref="AG17">IF(D17&lt;&gt;"",_xlfn.IFS(D17=$B$2,Tariffe!$C$13/365*'Dati Generali'!$K$5,D17=$B$3,Tariffe!$G$13/365*'Dati Generali'!$K$5,D17=$B$4,Tariffe!$C$34/365*'Dati Generali'!$K$5*F17,D17=$B$5,Tariffe!$G$34/365*'Dati Generali'!$K$5*F17),0)</f>
        <v>0</v>
      </c>
      <c r="AH17" s="14" cm="1">
        <f t="array" ref="AH17">IF(D17&lt;&gt;"",IF('Dati Generali'!$D$8&lt;&gt;0,_xlfn.IFS(D17=$B$2,Tariffe!$C$14/365*'Dati Generali'!$K$5,D17=$B$3,Tariffe!$G$14/365*'Dati Generali'!$K$5,D17=$B$4,Tariffe!$C$35/365*'Dati Generali'!$K$5/'Dati Generali'!$I$16,D17=$B$5,Tariffe!$G$35/365*'Dati Generali'!$K$5/'Dati Generali'!$I$17),0),0)</f>
        <v>0</v>
      </c>
      <c r="AI17" s="14" cm="1">
        <f t="array" ref="AI17">IF(D17&lt;&gt;"",IF('Dati Generali'!$D$9&lt;&gt;0,_xlfn.IFS(D17=$B$2,Tariffe!$C$15/365*'Dati Generali'!$K$5,D17=$B$3,Tariffe!$G$15/365*'Dati Generali'!$K$5,D17=$B$4,Tariffe!$C$36/365*'Dati Generali'!$K$5/'Dati Generali'!$I$16,D17=$B$5,Tariffe!$G$36/365*'Dati Generali'!$K$5/'Dati Generali'!$I$17),0),0)</f>
        <v>0</v>
      </c>
      <c r="AJ17" s="37"/>
      <c r="AK17" s="14" cm="1">
        <f t="array" ref="AK17">IF(D17&lt;&gt;"",IF('Dati Generali'!$D$8&lt;&gt;0,_xlfn.IFS(D17=$B$2,E17*Tariffe!$C$10,D17=$B$3,E17*Tariffe!$G$9,D17=$B$4,E17*Tariffe!$C$30,D17=$B$5,E17*Tariffe!$G$30),0),0)</f>
        <v>0</v>
      </c>
      <c r="AL17" s="14" cm="1">
        <f t="array" ref="AL17">IF(D17&lt;&gt;"",IF('Dati Generali'!$D$9&lt;&gt;0,_xlfn.IFS(D17=$B$2,E17*Tariffe!$C$11,D17=$B$3,E17*Tariffe!$G$10,D17=$B$4,E17*Tariffe!$C$31,D17=$B$5,E17*Tariffe!$G$31),0),0)</f>
        <v>0</v>
      </c>
      <c r="AM17" s="37"/>
      <c r="AN17" s="14">
        <f>IF(E17&lt;&gt;0,'Dati Generali'!$D$10/'Dati Generali'!$G$100*'CALCOLO-NON MODIFICARE'!E17,0)</f>
        <v>0</v>
      </c>
      <c r="AP17" s="5">
        <f>ROUND(IF(D17=$B$2,($B$7/365)*'Dati Generali'!$K$5*'CALCOLO-NON MODIFICARE'!F17,0),0)</f>
        <v>0</v>
      </c>
      <c r="AQ17" s="5">
        <f>ROUND(IF(D17=$B$3,'CALCOLO-NON MODIFICARE'!$B$8/365*'Dati Generali'!$K$5,0),0)</f>
        <v>0</v>
      </c>
      <c r="AR17" s="5">
        <f>ROUND(IF(D17=$B$4,'CALCOLO-NON MODIFICARE'!$B$8/365*'Dati Generali'!$K$5*'CALCOLO-NON MODIFICARE'!F17,0),0)</f>
        <v>0</v>
      </c>
      <c r="AS17" s="5">
        <f>ROUND(IF(D17=$B$5,'CALCOLO-NON MODIFICARE'!$B$8/365*'Dati Generali'!$K$5*'CALCOLO-NON MODIFICARE'!F17,0),0)</f>
        <v>0</v>
      </c>
    </row>
    <row r="18" spans="3:45" x14ac:dyDescent="0.25">
      <c r="C18" s="4">
        <v>17</v>
      </c>
      <c r="D18" s="4" t="str">
        <f>IF('Dati Generali'!D45&lt;&gt;"",'Dati Generali'!D45,"")</f>
        <v/>
      </c>
      <c r="E18" s="5">
        <f>'Dati Generali'!G45</f>
        <v>0</v>
      </c>
      <c r="F18" s="5">
        <f>'Dati Generali'!I45</f>
        <v>0</v>
      </c>
      <c r="G18" s="5">
        <f t="shared" si="0"/>
        <v>0</v>
      </c>
      <c r="H18" s="5">
        <f t="shared" si="1"/>
        <v>0</v>
      </c>
      <c r="I18" s="5">
        <f t="shared" si="2"/>
        <v>0</v>
      </c>
      <c r="J18" s="5">
        <f t="shared" si="3"/>
        <v>0</v>
      </c>
      <c r="K18" s="5">
        <f t="shared" si="4"/>
        <v>0</v>
      </c>
      <c r="M18" s="5">
        <f t="shared" si="5"/>
        <v>0</v>
      </c>
      <c r="N18" s="5">
        <f t="shared" si="6"/>
        <v>0</v>
      </c>
      <c r="O18" s="5">
        <f t="shared" si="7"/>
        <v>0</v>
      </c>
      <c r="P18" s="5">
        <f t="shared" si="8"/>
        <v>0</v>
      </c>
      <c r="R18" s="5">
        <f t="shared" si="9"/>
        <v>0</v>
      </c>
      <c r="S18" s="5">
        <f t="shared" si="10"/>
        <v>0</v>
      </c>
      <c r="T18" s="5">
        <f t="shared" si="11"/>
        <v>0</v>
      </c>
      <c r="U18" s="5">
        <f t="shared" si="12"/>
        <v>0</v>
      </c>
      <c r="W18" s="5">
        <f t="shared" si="13"/>
        <v>0</v>
      </c>
      <c r="X18" s="5">
        <f t="shared" si="14"/>
        <v>0</v>
      </c>
      <c r="Y18" s="5">
        <f t="shared" si="15"/>
        <v>0</v>
      </c>
      <c r="Z18" s="5">
        <f t="shared" si="16"/>
        <v>0</v>
      </c>
      <c r="AB18" s="14">
        <f>(G18*Tariffe!$C$5)+('CALCOLO-NON MODIFICARE'!H18*Tariffe!$C$6)+('CALCOLO-NON MODIFICARE'!I18*Tariffe!$C$7)+('CALCOLO-NON MODIFICARE'!J18*Tariffe!$C$8)+('CALCOLO-NON MODIFICARE'!K18*Tariffe!$C$9)</f>
        <v>0</v>
      </c>
      <c r="AC18" s="14">
        <f>(M18*Tariffe!$G$5)+('CALCOLO-NON MODIFICARE'!N18*Tariffe!$G$6)+('CALCOLO-NON MODIFICARE'!O18*Tariffe!$G$7)+('CALCOLO-NON MODIFICARE'!P18*Tariffe!$G$8)</f>
        <v>0</v>
      </c>
      <c r="AD18" s="14">
        <f>(R18*Tariffe!$C$26)+('CALCOLO-NON MODIFICARE'!S18*Tariffe!$C$27)+('CALCOLO-NON MODIFICARE'!T18*Tariffe!$C$28)+('CALCOLO-NON MODIFICARE'!U18*Tariffe!$C$29)</f>
        <v>0</v>
      </c>
      <c r="AE18" s="14">
        <f>(W18*Tariffe!$G$26)+('CALCOLO-NON MODIFICARE'!X18*Tariffe!$G$27)+('CALCOLO-NON MODIFICARE'!Y18*Tariffe!$G$28)+('CALCOLO-NON MODIFICARE'!Z18*Tariffe!$G$29)</f>
        <v>0</v>
      </c>
      <c r="AF18" s="37"/>
      <c r="AG18" s="14" cm="1">
        <f t="array" ref="AG18">IF(D18&lt;&gt;"",_xlfn.IFS(D18=$B$2,Tariffe!$C$13/365*'Dati Generali'!$K$5,D18=$B$3,Tariffe!$G$13/365*'Dati Generali'!$K$5,D18=$B$4,Tariffe!$C$34/365*'Dati Generali'!$K$5*F18,D18=$B$5,Tariffe!$G$34/365*'Dati Generali'!$K$5*F18),0)</f>
        <v>0</v>
      </c>
      <c r="AH18" s="14" cm="1">
        <f t="array" ref="AH18">IF(D18&lt;&gt;"",IF('Dati Generali'!$D$8&lt;&gt;0,_xlfn.IFS(D18=$B$2,Tariffe!$C$14/365*'Dati Generali'!$K$5,D18=$B$3,Tariffe!$G$14/365*'Dati Generali'!$K$5,D18=$B$4,Tariffe!$C$35/365*'Dati Generali'!$K$5/'Dati Generali'!$I$16,D18=$B$5,Tariffe!$G$35/365*'Dati Generali'!$K$5/'Dati Generali'!$I$17),0),0)</f>
        <v>0</v>
      </c>
      <c r="AI18" s="14" cm="1">
        <f t="array" ref="AI18">IF(D18&lt;&gt;"",IF('Dati Generali'!$D$9&lt;&gt;0,_xlfn.IFS(D18=$B$2,Tariffe!$C$15/365*'Dati Generali'!$K$5,D18=$B$3,Tariffe!$G$15/365*'Dati Generali'!$K$5,D18=$B$4,Tariffe!$C$36/365*'Dati Generali'!$K$5/'Dati Generali'!$I$16,D18=$B$5,Tariffe!$G$36/365*'Dati Generali'!$K$5/'Dati Generali'!$I$17),0),0)</f>
        <v>0</v>
      </c>
      <c r="AJ18" s="37"/>
      <c r="AK18" s="14" cm="1">
        <f t="array" ref="AK18">IF(D18&lt;&gt;"",IF('Dati Generali'!$D$8&lt;&gt;0,_xlfn.IFS(D18=$B$2,E18*Tariffe!$C$10,D18=$B$3,E18*Tariffe!$G$9,D18=$B$4,E18*Tariffe!$C$30,D18=$B$5,E18*Tariffe!$G$30),0),0)</f>
        <v>0</v>
      </c>
      <c r="AL18" s="14" cm="1">
        <f t="array" ref="AL18">IF(D18&lt;&gt;"",IF('Dati Generali'!$D$9&lt;&gt;0,_xlfn.IFS(D18=$B$2,E18*Tariffe!$C$11,D18=$B$3,E18*Tariffe!$G$10,D18=$B$4,E18*Tariffe!$C$31,D18=$B$5,E18*Tariffe!$G$31),0),0)</f>
        <v>0</v>
      </c>
      <c r="AM18" s="37"/>
      <c r="AN18" s="14">
        <f>IF(E18&lt;&gt;0,'Dati Generali'!$D$10/'Dati Generali'!$G$100*'CALCOLO-NON MODIFICARE'!E18,0)</f>
        <v>0</v>
      </c>
      <c r="AP18" s="5">
        <f>ROUND(IF(D18=$B$2,($B$7/365)*'Dati Generali'!$K$5*'CALCOLO-NON MODIFICARE'!F18,0),0)</f>
        <v>0</v>
      </c>
      <c r="AQ18" s="5">
        <f>ROUND(IF(D18=$B$3,'CALCOLO-NON MODIFICARE'!$B$8/365*'Dati Generali'!$K$5,0),0)</f>
        <v>0</v>
      </c>
      <c r="AR18" s="5">
        <f>ROUND(IF(D18=$B$4,'CALCOLO-NON MODIFICARE'!$B$8/365*'Dati Generali'!$K$5*'CALCOLO-NON MODIFICARE'!F18,0),0)</f>
        <v>0</v>
      </c>
      <c r="AS18" s="5">
        <f>ROUND(IF(D18=$B$5,'CALCOLO-NON MODIFICARE'!$B$8/365*'Dati Generali'!$K$5*'CALCOLO-NON MODIFICARE'!F18,0),0)</f>
        <v>0</v>
      </c>
    </row>
    <row r="19" spans="3:45" x14ac:dyDescent="0.25">
      <c r="C19" s="4">
        <v>18</v>
      </c>
      <c r="D19" s="4" t="str">
        <f>IF('Dati Generali'!D46&lt;&gt;"",'Dati Generali'!D46,"")</f>
        <v/>
      </c>
      <c r="E19" s="5">
        <f>'Dati Generali'!G46</f>
        <v>0</v>
      </c>
      <c r="F19" s="5">
        <f>'Dati Generali'!I46</f>
        <v>0</v>
      </c>
      <c r="G19" s="5">
        <f t="shared" si="0"/>
        <v>0</v>
      </c>
      <c r="H19" s="5">
        <f t="shared" si="1"/>
        <v>0</v>
      </c>
      <c r="I19" s="5">
        <f t="shared" si="2"/>
        <v>0</v>
      </c>
      <c r="J19" s="5">
        <f t="shared" si="3"/>
        <v>0</v>
      </c>
      <c r="K19" s="5">
        <f t="shared" si="4"/>
        <v>0</v>
      </c>
      <c r="M19" s="5">
        <f t="shared" si="5"/>
        <v>0</v>
      </c>
      <c r="N19" s="5">
        <f t="shared" si="6"/>
        <v>0</v>
      </c>
      <c r="O19" s="5">
        <f t="shared" si="7"/>
        <v>0</v>
      </c>
      <c r="P19" s="5">
        <f t="shared" si="8"/>
        <v>0</v>
      </c>
      <c r="R19" s="5">
        <f t="shared" si="9"/>
        <v>0</v>
      </c>
      <c r="S19" s="5">
        <f t="shared" si="10"/>
        <v>0</v>
      </c>
      <c r="T19" s="5">
        <f t="shared" si="11"/>
        <v>0</v>
      </c>
      <c r="U19" s="5">
        <f t="shared" si="12"/>
        <v>0</v>
      </c>
      <c r="W19" s="5">
        <f t="shared" si="13"/>
        <v>0</v>
      </c>
      <c r="X19" s="5">
        <f t="shared" si="14"/>
        <v>0</v>
      </c>
      <c r="Y19" s="5">
        <f t="shared" si="15"/>
        <v>0</v>
      </c>
      <c r="Z19" s="5">
        <f t="shared" si="16"/>
        <v>0</v>
      </c>
      <c r="AB19" s="14">
        <f>(G19*Tariffe!$C$5)+('CALCOLO-NON MODIFICARE'!H19*Tariffe!$C$6)+('CALCOLO-NON MODIFICARE'!I19*Tariffe!$C$7)+('CALCOLO-NON MODIFICARE'!J19*Tariffe!$C$8)+('CALCOLO-NON MODIFICARE'!K19*Tariffe!$C$9)</f>
        <v>0</v>
      </c>
      <c r="AC19" s="14">
        <f>(M19*Tariffe!$G$5)+('CALCOLO-NON MODIFICARE'!N19*Tariffe!$G$6)+('CALCOLO-NON MODIFICARE'!O19*Tariffe!$G$7)+('CALCOLO-NON MODIFICARE'!P19*Tariffe!$G$8)</f>
        <v>0</v>
      </c>
      <c r="AD19" s="14">
        <f>(R19*Tariffe!$C$26)+('CALCOLO-NON MODIFICARE'!S19*Tariffe!$C$27)+('CALCOLO-NON MODIFICARE'!T19*Tariffe!$C$28)+('CALCOLO-NON MODIFICARE'!U19*Tariffe!$C$29)</f>
        <v>0</v>
      </c>
      <c r="AE19" s="14">
        <f>(W19*Tariffe!$G$26)+('CALCOLO-NON MODIFICARE'!X19*Tariffe!$G$27)+('CALCOLO-NON MODIFICARE'!Y19*Tariffe!$G$28)+('CALCOLO-NON MODIFICARE'!Z19*Tariffe!$G$29)</f>
        <v>0</v>
      </c>
      <c r="AF19" s="37"/>
      <c r="AG19" s="14" cm="1">
        <f t="array" ref="AG19">IF(D19&lt;&gt;"",_xlfn.IFS(D19=$B$2,Tariffe!$C$13/365*'Dati Generali'!$K$5,D19=$B$3,Tariffe!$G$13/365*'Dati Generali'!$K$5,D19=$B$4,Tariffe!$C$34/365*'Dati Generali'!$K$5*F19,D19=$B$5,Tariffe!$G$34/365*'Dati Generali'!$K$5*F19),0)</f>
        <v>0</v>
      </c>
      <c r="AH19" s="14" cm="1">
        <f t="array" ref="AH19">IF(D19&lt;&gt;"",IF('Dati Generali'!$D$8&lt;&gt;0,_xlfn.IFS(D19=$B$2,Tariffe!$C$14/365*'Dati Generali'!$K$5,D19=$B$3,Tariffe!$G$14/365*'Dati Generali'!$K$5,D19=$B$4,Tariffe!$C$35/365*'Dati Generali'!$K$5/'Dati Generali'!$I$16,D19=$B$5,Tariffe!$G$35/365*'Dati Generali'!$K$5/'Dati Generali'!$I$17),0),0)</f>
        <v>0</v>
      </c>
      <c r="AI19" s="14" cm="1">
        <f t="array" ref="AI19">IF(D19&lt;&gt;"",IF('Dati Generali'!$D$9&lt;&gt;0,_xlfn.IFS(D19=$B$2,Tariffe!$C$15/365*'Dati Generali'!$K$5,D19=$B$3,Tariffe!$G$15/365*'Dati Generali'!$K$5,D19=$B$4,Tariffe!$C$36/365*'Dati Generali'!$K$5/'Dati Generali'!$I$16,D19=$B$5,Tariffe!$G$36/365*'Dati Generali'!$K$5/'Dati Generali'!$I$17),0),0)</f>
        <v>0</v>
      </c>
      <c r="AJ19" s="37"/>
      <c r="AK19" s="14" cm="1">
        <f t="array" ref="AK19">IF(D19&lt;&gt;"",IF('Dati Generali'!$D$8&lt;&gt;0,_xlfn.IFS(D19=$B$2,E19*Tariffe!$C$10,D19=$B$3,E19*Tariffe!$G$9,D19=$B$4,E19*Tariffe!$C$30,D19=$B$5,E19*Tariffe!$G$30),0),0)</f>
        <v>0</v>
      </c>
      <c r="AL19" s="14" cm="1">
        <f t="array" ref="AL19">IF(D19&lt;&gt;"",IF('Dati Generali'!$D$9&lt;&gt;0,_xlfn.IFS(D19=$B$2,E19*Tariffe!$C$11,D19=$B$3,E19*Tariffe!$G$10,D19=$B$4,E19*Tariffe!$C$31,D19=$B$5,E19*Tariffe!$G$31),0),0)</f>
        <v>0</v>
      </c>
      <c r="AM19" s="37"/>
      <c r="AN19" s="14">
        <f>IF(E19&lt;&gt;0,'Dati Generali'!$D$10/'Dati Generali'!$G$100*'CALCOLO-NON MODIFICARE'!E19,0)</f>
        <v>0</v>
      </c>
      <c r="AP19" s="5">
        <f>ROUND(IF(D19=$B$2,($B$7/365)*'Dati Generali'!$K$5*'CALCOLO-NON MODIFICARE'!F19,0),0)</f>
        <v>0</v>
      </c>
      <c r="AQ19" s="5">
        <f>ROUND(IF(D19=$B$3,'CALCOLO-NON MODIFICARE'!$B$8/365*'Dati Generali'!$K$5,0),0)</f>
        <v>0</v>
      </c>
      <c r="AR19" s="5">
        <f>ROUND(IF(D19=$B$4,'CALCOLO-NON MODIFICARE'!$B$8/365*'Dati Generali'!$K$5*'CALCOLO-NON MODIFICARE'!F19,0),0)</f>
        <v>0</v>
      </c>
      <c r="AS19" s="5">
        <f>ROUND(IF(D19=$B$5,'CALCOLO-NON MODIFICARE'!$B$8/365*'Dati Generali'!$K$5*'CALCOLO-NON MODIFICARE'!F19,0),0)</f>
        <v>0</v>
      </c>
    </row>
    <row r="20" spans="3:45" x14ac:dyDescent="0.25">
      <c r="C20" s="4">
        <v>19</v>
      </c>
      <c r="D20" s="4" t="str">
        <f>IF('Dati Generali'!D47&lt;&gt;"",'Dati Generali'!D47,"")</f>
        <v/>
      </c>
      <c r="E20" s="5">
        <f>'Dati Generali'!G47</f>
        <v>0</v>
      </c>
      <c r="F20" s="5">
        <f>'Dati Generali'!I47</f>
        <v>0</v>
      </c>
      <c r="G20" s="5">
        <f t="shared" si="0"/>
        <v>0</v>
      </c>
      <c r="H20" s="5">
        <f t="shared" si="1"/>
        <v>0</v>
      </c>
      <c r="I20" s="5">
        <f t="shared" si="2"/>
        <v>0</v>
      </c>
      <c r="J20" s="5">
        <f t="shared" si="3"/>
        <v>0</v>
      </c>
      <c r="K20" s="5">
        <f t="shared" si="4"/>
        <v>0</v>
      </c>
      <c r="M20" s="5">
        <f t="shared" si="5"/>
        <v>0</v>
      </c>
      <c r="N20" s="5">
        <f t="shared" si="6"/>
        <v>0</v>
      </c>
      <c r="O20" s="5">
        <f t="shared" si="7"/>
        <v>0</v>
      </c>
      <c r="P20" s="5">
        <f t="shared" si="8"/>
        <v>0</v>
      </c>
      <c r="R20" s="5">
        <f t="shared" si="9"/>
        <v>0</v>
      </c>
      <c r="S20" s="5">
        <f t="shared" si="10"/>
        <v>0</v>
      </c>
      <c r="T20" s="5">
        <f t="shared" si="11"/>
        <v>0</v>
      </c>
      <c r="U20" s="5">
        <f t="shared" si="12"/>
        <v>0</v>
      </c>
      <c r="W20" s="5">
        <f t="shared" si="13"/>
        <v>0</v>
      </c>
      <c r="X20" s="5">
        <f t="shared" si="14"/>
        <v>0</v>
      </c>
      <c r="Y20" s="5">
        <f t="shared" si="15"/>
        <v>0</v>
      </c>
      <c r="Z20" s="5">
        <f t="shared" si="16"/>
        <v>0</v>
      </c>
      <c r="AB20" s="14">
        <f>(G20*Tariffe!$C$5)+('CALCOLO-NON MODIFICARE'!H20*Tariffe!$C$6)+('CALCOLO-NON MODIFICARE'!I20*Tariffe!$C$7)+('CALCOLO-NON MODIFICARE'!J20*Tariffe!$C$8)+('CALCOLO-NON MODIFICARE'!K20*Tariffe!$C$9)</f>
        <v>0</v>
      </c>
      <c r="AC20" s="14">
        <f>(M20*Tariffe!$G$5)+('CALCOLO-NON MODIFICARE'!N20*Tariffe!$G$6)+('CALCOLO-NON MODIFICARE'!O20*Tariffe!$G$7)+('CALCOLO-NON MODIFICARE'!P20*Tariffe!$G$8)</f>
        <v>0</v>
      </c>
      <c r="AD20" s="14">
        <f>(R20*Tariffe!$C$26)+('CALCOLO-NON MODIFICARE'!S20*Tariffe!$C$27)+('CALCOLO-NON MODIFICARE'!T20*Tariffe!$C$28)+('CALCOLO-NON MODIFICARE'!U20*Tariffe!$C$29)</f>
        <v>0</v>
      </c>
      <c r="AE20" s="14">
        <f>(W20*Tariffe!$G$26)+('CALCOLO-NON MODIFICARE'!X20*Tariffe!$G$27)+('CALCOLO-NON MODIFICARE'!Y20*Tariffe!$G$28)+('CALCOLO-NON MODIFICARE'!Z20*Tariffe!$G$29)</f>
        <v>0</v>
      </c>
      <c r="AF20" s="37"/>
      <c r="AG20" s="14" cm="1">
        <f t="array" ref="AG20">IF(D20&lt;&gt;"",_xlfn.IFS(D20=$B$2,Tariffe!$C$13/365*'Dati Generali'!$K$5,D20=$B$3,Tariffe!$G$13/365*'Dati Generali'!$K$5,D20=$B$4,Tariffe!$C$34/365*'Dati Generali'!$K$5*F20,D20=$B$5,Tariffe!$G$34/365*'Dati Generali'!$K$5*F20),0)</f>
        <v>0</v>
      </c>
      <c r="AH20" s="14" cm="1">
        <f t="array" ref="AH20">IF(D20&lt;&gt;"",IF('Dati Generali'!$D$8&lt;&gt;0,_xlfn.IFS(D20=$B$2,Tariffe!$C$14/365*'Dati Generali'!$K$5,D20=$B$3,Tariffe!$G$14/365*'Dati Generali'!$K$5,D20=$B$4,Tariffe!$C$35/365*'Dati Generali'!$K$5/'Dati Generali'!$I$16,D20=$B$5,Tariffe!$G$35/365*'Dati Generali'!$K$5/'Dati Generali'!$I$17),0),0)</f>
        <v>0</v>
      </c>
      <c r="AI20" s="14" cm="1">
        <f t="array" ref="AI20">IF(D20&lt;&gt;"",IF('Dati Generali'!$D$9&lt;&gt;0,_xlfn.IFS(D20=$B$2,Tariffe!$C$15/365*'Dati Generali'!$K$5,D20=$B$3,Tariffe!$G$15/365*'Dati Generali'!$K$5,D20=$B$4,Tariffe!$C$36/365*'Dati Generali'!$K$5/'Dati Generali'!$I$16,D20=$B$5,Tariffe!$G$36/365*'Dati Generali'!$K$5/'Dati Generali'!$I$17),0),0)</f>
        <v>0</v>
      </c>
      <c r="AJ20" s="37"/>
      <c r="AK20" s="14" cm="1">
        <f t="array" ref="AK20">IF(D20&lt;&gt;"",IF('Dati Generali'!$D$8&lt;&gt;0,_xlfn.IFS(D20=$B$2,E20*Tariffe!$C$10,D20=$B$3,E20*Tariffe!$G$9,D20=$B$4,E20*Tariffe!$C$30,D20=$B$5,E20*Tariffe!$G$30),0),0)</f>
        <v>0</v>
      </c>
      <c r="AL20" s="14" cm="1">
        <f t="array" ref="AL20">IF(D20&lt;&gt;"",IF('Dati Generali'!$D$9&lt;&gt;0,_xlfn.IFS(D20=$B$2,E20*Tariffe!$C$11,D20=$B$3,E20*Tariffe!$G$10,D20=$B$4,E20*Tariffe!$C$31,D20=$B$5,E20*Tariffe!$G$31),0),0)</f>
        <v>0</v>
      </c>
      <c r="AM20" s="37"/>
      <c r="AN20" s="14">
        <f>IF(E20&lt;&gt;0,'Dati Generali'!$D$10/'Dati Generali'!$G$100*'CALCOLO-NON MODIFICARE'!E20,0)</f>
        <v>0</v>
      </c>
      <c r="AP20" s="5">
        <f>ROUND(IF(D20=$B$2,($B$7/365)*'Dati Generali'!$K$5*'CALCOLO-NON MODIFICARE'!F20,0),0)</f>
        <v>0</v>
      </c>
      <c r="AQ20" s="5">
        <f>ROUND(IF(D20=$B$3,'CALCOLO-NON MODIFICARE'!$B$8/365*'Dati Generali'!$K$5,0),0)</f>
        <v>0</v>
      </c>
      <c r="AR20" s="5">
        <f>ROUND(IF(D20=$B$4,'CALCOLO-NON MODIFICARE'!$B$8/365*'Dati Generali'!$K$5*'CALCOLO-NON MODIFICARE'!F20,0),0)</f>
        <v>0</v>
      </c>
      <c r="AS20" s="5">
        <f>ROUND(IF(D20=$B$5,'CALCOLO-NON MODIFICARE'!$B$8/365*'Dati Generali'!$K$5*'CALCOLO-NON MODIFICARE'!F20,0),0)</f>
        <v>0</v>
      </c>
    </row>
    <row r="21" spans="3:45" x14ac:dyDescent="0.25">
      <c r="C21" s="4">
        <v>20</v>
      </c>
      <c r="D21" s="4" t="str">
        <f>IF('Dati Generali'!D48&lt;&gt;"",'Dati Generali'!D48,"")</f>
        <v/>
      </c>
      <c r="E21" s="5">
        <f>'Dati Generali'!G48</f>
        <v>0</v>
      </c>
      <c r="F21" s="5">
        <f>'Dati Generali'!I48</f>
        <v>0</v>
      </c>
      <c r="G21" s="5">
        <f t="shared" si="0"/>
        <v>0</v>
      </c>
      <c r="H21" s="5">
        <f t="shared" si="1"/>
        <v>0</v>
      </c>
      <c r="I21" s="5">
        <f t="shared" si="2"/>
        <v>0</v>
      </c>
      <c r="J21" s="5">
        <f t="shared" si="3"/>
        <v>0</v>
      </c>
      <c r="K21" s="5">
        <f t="shared" si="4"/>
        <v>0</v>
      </c>
      <c r="M21" s="5">
        <f t="shared" si="5"/>
        <v>0</v>
      </c>
      <c r="N21" s="5">
        <f t="shared" si="6"/>
        <v>0</v>
      </c>
      <c r="O21" s="5">
        <f t="shared" si="7"/>
        <v>0</v>
      </c>
      <c r="P21" s="5">
        <f t="shared" si="8"/>
        <v>0</v>
      </c>
      <c r="R21" s="5">
        <f t="shared" si="9"/>
        <v>0</v>
      </c>
      <c r="S21" s="5">
        <f t="shared" si="10"/>
        <v>0</v>
      </c>
      <c r="T21" s="5">
        <f t="shared" si="11"/>
        <v>0</v>
      </c>
      <c r="U21" s="5">
        <f t="shared" si="12"/>
        <v>0</v>
      </c>
      <c r="W21" s="5">
        <f t="shared" si="13"/>
        <v>0</v>
      </c>
      <c r="X21" s="5">
        <f t="shared" si="14"/>
        <v>0</v>
      </c>
      <c r="Y21" s="5">
        <f t="shared" si="15"/>
        <v>0</v>
      </c>
      <c r="Z21" s="5">
        <f t="shared" si="16"/>
        <v>0</v>
      </c>
      <c r="AB21" s="14">
        <f>(G21*Tariffe!$C$5)+('CALCOLO-NON MODIFICARE'!H21*Tariffe!$C$6)+('CALCOLO-NON MODIFICARE'!I21*Tariffe!$C$7)+('CALCOLO-NON MODIFICARE'!J21*Tariffe!$C$8)+('CALCOLO-NON MODIFICARE'!K21*Tariffe!$C$9)</f>
        <v>0</v>
      </c>
      <c r="AC21" s="14">
        <f>(M21*Tariffe!$G$5)+('CALCOLO-NON MODIFICARE'!N21*Tariffe!$G$6)+('CALCOLO-NON MODIFICARE'!O21*Tariffe!$G$7)+('CALCOLO-NON MODIFICARE'!P21*Tariffe!$G$8)</f>
        <v>0</v>
      </c>
      <c r="AD21" s="14">
        <f>(R21*Tariffe!$C$26)+('CALCOLO-NON MODIFICARE'!S21*Tariffe!$C$27)+('CALCOLO-NON MODIFICARE'!T21*Tariffe!$C$28)+('CALCOLO-NON MODIFICARE'!U21*Tariffe!$C$29)</f>
        <v>0</v>
      </c>
      <c r="AE21" s="14">
        <f>(W21*Tariffe!$G$26)+('CALCOLO-NON MODIFICARE'!X21*Tariffe!$G$27)+('CALCOLO-NON MODIFICARE'!Y21*Tariffe!$G$28)+('CALCOLO-NON MODIFICARE'!Z21*Tariffe!$G$29)</f>
        <v>0</v>
      </c>
      <c r="AF21" s="37"/>
      <c r="AG21" s="14" cm="1">
        <f t="array" ref="AG21">IF(D21&lt;&gt;"",_xlfn.IFS(D21=$B$2,Tariffe!$C$13/365*'Dati Generali'!$K$5,D21=$B$3,Tariffe!$G$13/365*'Dati Generali'!$K$5,D21=$B$4,Tariffe!$C$34/365*'Dati Generali'!$K$5*F21,D21=$B$5,Tariffe!$G$34/365*'Dati Generali'!$K$5*F21),0)</f>
        <v>0</v>
      </c>
      <c r="AH21" s="14" cm="1">
        <f t="array" ref="AH21">IF(D21&lt;&gt;"",IF('Dati Generali'!$D$8&lt;&gt;0,_xlfn.IFS(D21=$B$2,Tariffe!$C$14/365*'Dati Generali'!$K$5,D21=$B$3,Tariffe!$G$14/365*'Dati Generali'!$K$5,D21=$B$4,Tariffe!$C$35/365*'Dati Generali'!$K$5/'Dati Generali'!$I$16,D21=$B$5,Tariffe!$G$35/365*'Dati Generali'!$K$5/'Dati Generali'!$I$17),0),0)</f>
        <v>0</v>
      </c>
      <c r="AI21" s="14" cm="1">
        <f t="array" ref="AI21">IF(D21&lt;&gt;"",IF('Dati Generali'!$D$9&lt;&gt;0,_xlfn.IFS(D21=$B$2,Tariffe!$C$15/365*'Dati Generali'!$K$5,D21=$B$3,Tariffe!$G$15/365*'Dati Generali'!$K$5,D21=$B$4,Tariffe!$C$36/365*'Dati Generali'!$K$5/'Dati Generali'!$I$16,D21=$B$5,Tariffe!$G$36/365*'Dati Generali'!$K$5/'Dati Generali'!$I$17),0),0)</f>
        <v>0</v>
      </c>
      <c r="AJ21" s="37"/>
      <c r="AK21" s="14" cm="1">
        <f t="array" ref="AK21">IF(D21&lt;&gt;"",IF('Dati Generali'!$D$8&lt;&gt;0,_xlfn.IFS(D21=$B$2,E21*Tariffe!$C$10,D21=$B$3,E21*Tariffe!$G$9,D21=$B$4,E21*Tariffe!$C$30,D21=$B$5,E21*Tariffe!$G$30),0),0)</f>
        <v>0</v>
      </c>
      <c r="AL21" s="14" cm="1">
        <f t="array" ref="AL21">IF(D21&lt;&gt;"",IF('Dati Generali'!$D$9&lt;&gt;0,_xlfn.IFS(D21=$B$2,E21*Tariffe!$C$11,D21=$B$3,E21*Tariffe!$G$10,D21=$B$4,E21*Tariffe!$C$31,D21=$B$5,E21*Tariffe!$G$31),0),0)</f>
        <v>0</v>
      </c>
      <c r="AM21" s="37"/>
      <c r="AN21" s="14">
        <f>IF(E21&lt;&gt;0,'Dati Generali'!$D$10/'Dati Generali'!$G$100*'CALCOLO-NON MODIFICARE'!E21,0)</f>
        <v>0</v>
      </c>
      <c r="AP21" s="5">
        <f>ROUND(IF(D21=$B$2,($B$7/365)*'Dati Generali'!$K$5*'CALCOLO-NON MODIFICARE'!F21,0),0)</f>
        <v>0</v>
      </c>
      <c r="AQ21" s="5">
        <f>ROUND(IF(D21=$B$3,'CALCOLO-NON MODIFICARE'!$B$8/365*'Dati Generali'!$K$5,0),0)</f>
        <v>0</v>
      </c>
      <c r="AR21" s="5">
        <f>ROUND(IF(D21=$B$4,'CALCOLO-NON MODIFICARE'!$B$8/365*'Dati Generali'!$K$5*'CALCOLO-NON MODIFICARE'!F21,0),0)</f>
        <v>0</v>
      </c>
      <c r="AS21" s="5">
        <f>ROUND(IF(D21=$B$5,'CALCOLO-NON MODIFICARE'!$B$8/365*'Dati Generali'!$K$5*'CALCOLO-NON MODIFICARE'!F21,0),0)</f>
        <v>0</v>
      </c>
    </row>
    <row r="22" spans="3:45" x14ac:dyDescent="0.25">
      <c r="C22" s="4">
        <v>21</v>
      </c>
      <c r="D22" s="4" t="str">
        <f>IF('Dati Generali'!D49&lt;&gt;"",'Dati Generali'!D49,"")</f>
        <v/>
      </c>
      <c r="E22" s="5">
        <f>'Dati Generali'!G49</f>
        <v>0</v>
      </c>
      <c r="F22" s="5">
        <f>'Dati Generali'!I49</f>
        <v>0</v>
      </c>
      <c r="G22" s="5">
        <f t="shared" si="0"/>
        <v>0</v>
      </c>
      <c r="H22" s="5">
        <f t="shared" si="1"/>
        <v>0</v>
      </c>
      <c r="I22" s="5">
        <f t="shared" si="2"/>
        <v>0</v>
      </c>
      <c r="J22" s="5">
        <f t="shared" si="3"/>
        <v>0</v>
      </c>
      <c r="K22" s="5">
        <f t="shared" si="4"/>
        <v>0</v>
      </c>
      <c r="M22" s="5">
        <f t="shared" si="5"/>
        <v>0</v>
      </c>
      <c r="N22" s="5">
        <f t="shared" si="6"/>
        <v>0</v>
      </c>
      <c r="O22" s="5">
        <f t="shared" si="7"/>
        <v>0</v>
      </c>
      <c r="P22" s="5">
        <f t="shared" si="8"/>
        <v>0</v>
      </c>
      <c r="R22" s="5">
        <f t="shared" si="9"/>
        <v>0</v>
      </c>
      <c r="S22" s="5">
        <f t="shared" si="10"/>
        <v>0</v>
      </c>
      <c r="T22" s="5">
        <f t="shared" si="11"/>
        <v>0</v>
      </c>
      <c r="U22" s="5">
        <f t="shared" si="12"/>
        <v>0</v>
      </c>
      <c r="W22" s="5">
        <f t="shared" si="13"/>
        <v>0</v>
      </c>
      <c r="X22" s="5">
        <f t="shared" si="14"/>
        <v>0</v>
      </c>
      <c r="Y22" s="5">
        <f t="shared" si="15"/>
        <v>0</v>
      </c>
      <c r="Z22" s="5">
        <f t="shared" si="16"/>
        <v>0</v>
      </c>
      <c r="AB22" s="14">
        <f>(G22*Tariffe!$C$5)+('CALCOLO-NON MODIFICARE'!H22*Tariffe!$C$6)+('CALCOLO-NON MODIFICARE'!I22*Tariffe!$C$7)+('CALCOLO-NON MODIFICARE'!J22*Tariffe!$C$8)+('CALCOLO-NON MODIFICARE'!K22*Tariffe!$C$9)</f>
        <v>0</v>
      </c>
      <c r="AC22" s="14">
        <f>(M22*Tariffe!$G$5)+('CALCOLO-NON MODIFICARE'!N22*Tariffe!$G$6)+('CALCOLO-NON MODIFICARE'!O22*Tariffe!$G$7)+('CALCOLO-NON MODIFICARE'!P22*Tariffe!$G$8)</f>
        <v>0</v>
      </c>
      <c r="AD22" s="14">
        <f>(R22*Tariffe!$C$26)+('CALCOLO-NON MODIFICARE'!S22*Tariffe!$C$27)+('CALCOLO-NON MODIFICARE'!T22*Tariffe!$C$28)+('CALCOLO-NON MODIFICARE'!U22*Tariffe!$C$29)</f>
        <v>0</v>
      </c>
      <c r="AE22" s="14">
        <f>(W22*Tariffe!$G$26)+('CALCOLO-NON MODIFICARE'!X22*Tariffe!$G$27)+('CALCOLO-NON MODIFICARE'!Y22*Tariffe!$G$28)+('CALCOLO-NON MODIFICARE'!Z22*Tariffe!$G$29)</f>
        <v>0</v>
      </c>
      <c r="AF22" s="37"/>
      <c r="AG22" s="14" cm="1">
        <f t="array" ref="AG22">IF(D22&lt;&gt;"",_xlfn.IFS(D22=$B$2,Tariffe!$C$13/365*'Dati Generali'!$K$5,D22=$B$3,Tariffe!$G$13/365*'Dati Generali'!$K$5,D22=$B$4,Tariffe!$C$34/365*'Dati Generali'!$K$5*F22,D22=$B$5,Tariffe!$G$34/365*'Dati Generali'!$K$5*F22),0)</f>
        <v>0</v>
      </c>
      <c r="AH22" s="14" cm="1">
        <f t="array" ref="AH22">IF(D22&lt;&gt;"",IF('Dati Generali'!$D$8&lt;&gt;0,_xlfn.IFS(D22=$B$2,Tariffe!$C$14/365*'Dati Generali'!$K$5,D22=$B$3,Tariffe!$G$14/365*'Dati Generali'!$K$5,D22=$B$4,Tariffe!$C$35/365*'Dati Generali'!$K$5/'Dati Generali'!$I$16,D22=$B$5,Tariffe!$G$35/365*'Dati Generali'!$K$5/'Dati Generali'!$I$17),0),0)</f>
        <v>0</v>
      </c>
      <c r="AI22" s="14" cm="1">
        <f t="array" ref="AI22">IF(D22&lt;&gt;"",IF('Dati Generali'!$D$9&lt;&gt;0,_xlfn.IFS(D22=$B$2,Tariffe!$C$15/365*'Dati Generali'!$K$5,D22=$B$3,Tariffe!$G$15/365*'Dati Generali'!$K$5,D22=$B$4,Tariffe!$C$36/365*'Dati Generali'!$K$5/'Dati Generali'!$I$16,D22=$B$5,Tariffe!$G$36/365*'Dati Generali'!$K$5/'Dati Generali'!$I$17),0),0)</f>
        <v>0</v>
      </c>
      <c r="AJ22" s="37"/>
      <c r="AK22" s="14" cm="1">
        <f t="array" ref="AK22">IF(D22&lt;&gt;"",IF('Dati Generali'!$D$8&lt;&gt;0,_xlfn.IFS(D22=$B$2,E22*Tariffe!$C$10,D22=$B$3,E22*Tariffe!$G$9,D22=$B$4,E22*Tariffe!$C$30,D22=$B$5,E22*Tariffe!$G$30),0),0)</f>
        <v>0</v>
      </c>
      <c r="AL22" s="14" cm="1">
        <f t="array" ref="AL22">IF(D22&lt;&gt;"",IF('Dati Generali'!$D$9&lt;&gt;0,_xlfn.IFS(D22=$B$2,E22*Tariffe!$C$11,D22=$B$3,E22*Tariffe!$G$10,D22=$B$4,E22*Tariffe!$C$31,D22=$B$5,E22*Tariffe!$G$31),0),0)</f>
        <v>0</v>
      </c>
      <c r="AM22" s="37"/>
      <c r="AN22" s="14">
        <f>IF(E22&lt;&gt;0,'Dati Generali'!$D$10/'Dati Generali'!$G$100*'CALCOLO-NON MODIFICARE'!E22,0)</f>
        <v>0</v>
      </c>
      <c r="AP22" s="5">
        <f>ROUND(IF(D22=$B$2,($B$7/365)*'Dati Generali'!$K$5*'CALCOLO-NON MODIFICARE'!F22,0),0)</f>
        <v>0</v>
      </c>
      <c r="AQ22" s="5">
        <f>ROUND(IF(D22=$B$3,'CALCOLO-NON MODIFICARE'!$B$8/365*'Dati Generali'!$K$5,0),0)</f>
        <v>0</v>
      </c>
      <c r="AR22" s="5">
        <f>ROUND(IF(D22=$B$4,'CALCOLO-NON MODIFICARE'!$B$8/365*'Dati Generali'!$K$5*'CALCOLO-NON MODIFICARE'!F22,0),0)</f>
        <v>0</v>
      </c>
      <c r="AS22" s="5">
        <f>ROUND(IF(D22=$B$5,'CALCOLO-NON MODIFICARE'!$B$8/365*'Dati Generali'!$K$5*'CALCOLO-NON MODIFICARE'!F22,0),0)</f>
        <v>0</v>
      </c>
    </row>
    <row r="23" spans="3:45" x14ac:dyDescent="0.25">
      <c r="C23" s="4">
        <v>22</v>
      </c>
      <c r="D23" s="4" t="str">
        <f>IF('Dati Generali'!D50&lt;&gt;"",'Dati Generali'!D50,"")</f>
        <v/>
      </c>
      <c r="E23" s="5">
        <f>'Dati Generali'!G50</f>
        <v>0</v>
      </c>
      <c r="F23" s="5">
        <f>'Dati Generali'!I50</f>
        <v>0</v>
      </c>
      <c r="G23" s="5">
        <f t="shared" si="0"/>
        <v>0</v>
      </c>
      <c r="H23" s="5">
        <f t="shared" si="1"/>
        <v>0</v>
      </c>
      <c r="I23" s="5">
        <f t="shared" si="2"/>
        <v>0</v>
      </c>
      <c r="J23" s="5">
        <f t="shared" si="3"/>
        <v>0</v>
      </c>
      <c r="K23" s="5">
        <f t="shared" si="4"/>
        <v>0</v>
      </c>
      <c r="M23" s="5">
        <f t="shared" si="5"/>
        <v>0</v>
      </c>
      <c r="N23" s="5">
        <f t="shared" si="6"/>
        <v>0</v>
      </c>
      <c r="O23" s="5">
        <f t="shared" si="7"/>
        <v>0</v>
      </c>
      <c r="P23" s="5">
        <f t="shared" si="8"/>
        <v>0</v>
      </c>
      <c r="R23" s="5">
        <f t="shared" si="9"/>
        <v>0</v>
      </c>
      <c r="S23" s="5">
        <f t="shared" si="10"/>
        <v>0</v>
      </c>
      <c r="T23" s="5">
        <f t="shared" si="11"/>
        <v>0</v>
      </c>
      <c r="U23" s="5">
        <f t="shared" si="12"/>
        <v>0</v>
      </c>
      <c r="W23" s="5">
        <f t="shared" si="13"/>
        <v>0</v>
      </c>
      <c r="X23" s="5">
        <f t="shared" si="14"/>
        <v>0</v>
      </c>
      <c r="Y23" s="5">
        <f t="shared" si="15"/>
        <v>0</v>
      </c>
      <c r="Z23" s="5">
        <f t="shared" si="16"/>
        <v>0</v>
      </c>
      <c r="AB23" s="14">
        <f>(G23*Tariffe!$C$5)+('CALCOLO-NON MODIFICARE'!H23*Tariffe!$C$6)+('CALCOLO-NON MODIFICARE'!I23*Tariffe!$C$7)+('CALCOLO-NON MODIFICARE'!J23*Tariffe!$C$8)+('CALCOLO-NON MODIFICARE'!K23*Tariffe!$C$9)</f>
        <v>0</v>
      </c>
      <c r="AC23" s="14">
        <f>(M23*Tariffe!$G$5)+('CALCOLO-NON MODIFICARE'!N23*Tariffe!$G$6)+('CALCOLO-NON MODIFICARE'!O23*Tariffe!$G$7)+('CALCOLO-NON MODIFICARE'!P23*Tariffe!$G$8)</f>
        <v>0</v>
      </c>
      <c r="AD23" s="14">
        <f>(R23*Tariffe!$C$26)+('CALCOLO-NON MODIFICARE'!S23*Tariffe!$C$27)+('CALCOLO-NON MODIFICARE'!T23*Tariffe!$C$28)+('CALCOLO-NON MODIFICARE'!U23*Tariffe!$C$29)</f>
        <v>0</v>
      </c>
      <c r="AE23" s="14">
        <f>(W23*Tariffe!$G$26)+('CALCOLO-NON MODIFICARE'!X23*Tariffe!$G$27)+('CALCOLO-NON MODIFICARE'!Y23*Tariffe!$G$28)+('CALCOLO-NON MODIFICARE'!Z23*Tariffe!$G$29)</f>
        <v>0</v>
      </c>
      <c r="AF23" s="37"/>
      <c r="AG23" s="14" cm="1">
        <f t="array" ref="AG23">IF(D23&lt;&gt;"",_xlfn.IFS(D23=$B$2,Tariffe!$C$13/365*'Dati Generali'!$K$5,D23=$B$3,Tariffe!$G$13/365*'Dati Generali'!$K$5,D23=$B$4,Tariffe!$C$34/365*'Dati Generali'!$K$5*F23,D23=$B$5,Tariffe!$G$34/365*'Dati Generali'!$K$5*F23),0)</f>
        <v>0</v>
      </c>
      <c r="AH23" s="14" cm="1">
        <f t="array" ref="AH23">IF(D23&lt;&gt;"",IF('Dati Generali'!$D$8&lt;&gt;0,_xlfn.IFS(D23=$B$2,Tariffe!$C$14/365*'Dati Generali'!$K$5,D23=$B$3,Tariffe!$G$14/365*'Dati Generali'!$K$5,D23=$B$4,Tariffe!$C$35/365*'Dati Generali'!$K$5/'Dati Generali'!$I$16,D23=$B$5,Tariffe!$G$35/365*'Dati Generali'!$K$5/'Dati Generali'!$I$17),0),0)</f>
        <v>0</v>
      </c>
      <c r="AI23" s="14" cm="1">
        <f t="array" ref="AI23">IF(D23&lt;&gt;"",IF('Dati Generali'!$D$9&lt;&gt;0,_xlfn.IFS(D23=$B$2,Tariffe!$C$15/365*'Dati Generali'!$K$5,D23=$B$3,Tariffe!$G$15/365*'Dati Generali'!$K$5,D23=$B$4,Tariffe!$C$36/365*'Dati Generali'!$K$5/'Dati Generali'!$I$16,D23=$B$5,Tariffe!$G$36/365*'Dati Generali'!$K$5/'Dati Generali'!$I$17),0),0)</f>
        <v>0</v>
      </c>
      <c r="AJ23" s="37"/>
      <c r="AK23" s="14" cm="1">
        <f t="array" ref="AK23">IF(D23&lt;&gt;"",IF('Dati Generali'!$D$8&lt;&gt;0,_xlfn.IFS(D23=$B$2,E23*Tariffe!$C$10,D23=$B$3,E23*Tariffe!$G$9,D23=$B$4,E23*Tariffe!$C$30,D23=$B$5,E23*Tariffe!$G$30),0),0)</f>
        <v>0</v>
      </c>
      <c r="AL23" s="14" cm="1">
        <f t="array" ref="AL23">IF(D23&lt;&gt;"",IF('Dati Generali'!$D$9&lt;&gt;0,_xlfn.IFS(D23=$B$2,E23*Tariffe!$C$11,D23=$B$3,E23*Tariffe!$G$10,D23=$B$4,E23*Tariffe!$C$31,D23=$B$5,E23*Tariffe!$G$31),0),0)</f>
        <v>0</v>
      </c>
      <c r="AM23" s="37"/>
      <c r="AN23" s="14">
        <f>IF(E23&lt;&gt;0,'Dati Generali'!$D$10/'Dati Generali'!$G$100*'CALCOLO-NON MODIFICARE'!E23,0)</f>
        <v>0</v>
      </c>
      <c r="AP23" s="5">
        <f>ROUND(IF(D23=$B$2,($B$7/365)*'Dati Generali'!$K$5*'CALCOLO-NON MODIFICARE'!F23,0),0)</f>
        <v>0</v>
      </c>
      <c r="AQ23" s="5">
        <f>ROUND(IF(D23=$B$3,'CALCOLO-NON MODIFICARE'!$B$8/365*'Dati Generali'!$K$5,0),0)</f>
        <v>0</v>
      </c>
      <c r="AR23" s="5">
        <f>ROUND(IF(D23=$B$4,'CALCOLO-NON MODIFICARE'!$B$8/365*'Dati Generali'!$K$5*'CALCOLO-NON MODIFICARE'!F23,0),0)</f>
        <v>0</v>
      </c>
      <c r="AS23" s="5">
        <f>ROUND(IF(D23=$B$5,'CALCOLO-NON MODIFICARE'!$B$8/365*'Dati Generali'!$K$5*'CALCOLO-NON MODIFICARE'!F23,0),0)</f>
        <v>0</v>
      </c>
    </row>
    <row r="24" spans="3:45" x14ac:dyDescent="0.25">
      <c r="C24" s="4">
        <v>23</v>
      </c>
      <c r="D24" s="4" t="str">
        <f>IF('Dati Generali'!D51&lt;&gt;"",'Dati Generali'!D51,"")</f>
        <v/>
      </c>
      <c r="E24" s="5">
        <f>'Dati Generali'!G51</f>
        <v>0</v>
      </c>
      <c r="F24" s="5">
        <f>'Dati Generali'!I51</f>
        <v>0</v>
      </c>
      <c r="G24" s="5">
        <f t="shared" si="0"/>
        <v>0</v>
      </c>
      <c r="H24" s="5">
        <f t="shared" si="1"/>
        <v>0</v>
      </c>
      <c r="I24" s="5">
        <f t="shared" si="2"/>
        <v>0</v>
      </c>
      <c r="J24" s="5">
        <f t="shared" si="3"/>
        <v>0</v>
      </c>
      <c r="K24" s="5">
        <f t="shared" si="4"/>
        <v>0</v>
      </c>
      <c r="M24" s="5">
        <f t="shared" si="5"/>
        <v>0</v>
      </c>
      <c r="N24" s="5">
        <f t="shared" si="6"/>
        <v>0</v>
      </c>
      <c r="O24" s="5">
        <f t="shared" si="7"/>
        <v>0</v>
      </c>
      <c r="P24" s="5">
        <f t="shared" si="8"/>
        <v>0</v>
      </c>
      <c r="R24" s="5">
        <f t="shared" si="9"/>
        <v>0</v>
      </c>
      <c r="S24" s="5">
        <f t="shared" si="10"/>
        <v>0</v>
      </c>
      <c r="T24" s="5">
        <f t="shared" si="11"/>
        <v>0</v>
      </c>
      <c r="U24" s="5">
        <f t="shared" si="12"/>
        <v>0</v>
      </c>
      <c r="W24" s="5">
        <f t="shared" si="13"/>
        <v>0</v>
      </c>
      <c r="X24" s="5">
        <f t="shared" si="14"/>
        <v>0</v>
      </c>
      <c r="Y24" s="5">
        <f t="shared" si="15"/>
        <v>0</v>
      </c>
      <c r="Z24" s="5">
        <f t="shared" si="16"/>
        <v>0</v>
      </c>
      <c r="AB24" s="14">
        <f>(G24*Tariffe!$C$5)+('CALCOLO-NON MODIFICARE'!H24*Tariffe!$C$6)+('CALCOLO-NON MODIFICARE'!I24*Tariffe!$C$7)+('CALCOLO-NON MODIFICARE'!J24*Tariffe!$C$8)+('CALCOLO-NON MODIFICARE'!K24*Tariffe!$C$9)</f>
        <v>0</v>
      </c>
      <c r="AC24" s="14">
        <f>(M24*Tariffe!$G$5)+('CALCOLO-NON MODIFICARE'!N24*Tariffe!$G$6)+('CALCOLO-NON MODIFICARE'!O24*Tariffe!$G$7)+('CALCOLO-NON MODIFICARE'!P24*Tariffe!$G$8)</f>
        <v>0</v>
      </c>
      <c r="AD24" s="14">
        <f>(R24*Tariffe!$C$26)+('CALCOLO-NON MODIFICARE'!S24*Tariffe!$C$27)+('CALCOLO-NON MODIFICARE'!T24*Tariffe!$C$28)+('CALCOLO-NON MODIFICARE'!U24*Tariffe!$C$29)</f>
        <v>0</v>
      </c>
      <c r="AE24" s="14">
        <f>(W24*Tariffe!$G$26)+('CALCOLO-NON MODIFICARE'!X24*Tariffe!$G$27)+('CALCOLO-NON MODIFICARE'!Y24*Tariffe!$G$28)+('CALCOLO-NON MODIFICARE'!Z24*Tariffe!$G$29)</f>
        <v>0</v>
      </c>
      <c r="AF24" s="37"/>
      <c r="AG24" s="14" cm="1">
        <f t="array" ref="AG24">IF(D24&lt;&gt;"",_xlfn.IFS(D24=$B$2,Tariffe!$C$13/365*'Dati Generali'!$K$5,D24=$B$3,Tariffe!$G$13/365*'Dati Generali'!$K$5,D24=$B$4,Tariffe!$C$34/365*'Dati Generali'!$K$5*F24,D24=$B$5,Tariffe!$G$34/365*'Dati Generali'!$K$5*F24),0)</f>
        <v>0</v>
      </c>
      <c r="AH24" s="14" cm="1">
        <f t="array" ref="AH24">IF(D24&lt;&gt;"",IF('Dati Generali'!$D$8&lt;&gt;0,_xlfn.IFS(D24=$B$2,Tariffe!$C$14/365*'Dati Generali'!$K$5,D24=$B$3,Tariffe!$G$14/365*'Dati Generali'!$K$5,D24=$B$4,Tariffe!$C$35/365*'Dati Generali'!$K$5/'Dati Generali'!$I$16,D24=$B$5,Tariffe!$G$35/365*'Dati Generali'!$K$5/'Dati Generali'!$I$17),0),0)</f>
        <v>0</v>
      </c>
      <c r="AI24" s="14" cm="1">
        <f t="array" ref="AI24">IF(D24&lt;&gt;"",IF('Dati Generali'!$D$9&lt;&gt;0,_xlfn.IFS(D24=$B$2,Tariffe!$C$15/365*'Dati Generali'!$K$5,D24=$B$3,Tariffe!$G$15/365*'Dati Generali'!$K$5,D24=$B$4,Tariffe!$C$36/365*'Dati Generali'!$K$5/'Dati Generali'!$I$16,D24=$B$5,Tariffe!$G$36/365*'Dati Generali'!$K$5/'Dati Generali'!$I$17),0),0)</f>
        <v>0</v>
      </c>
      <c r="AJ24" s="37"/>
      <c r="AK24" s="14" cm="1">
        <f t="array" ref="AK24">IF(D24&lt;&gt;"",IF('Dati Generali'!$D$8&lt;&gt;0,_xlfn.IFS(D24=$B$2,E24*Tariffe!$C$10,D24=$B$3,E24*Tariffe!$G$9,D24=$B$4,E24*Tariffe!$C$30,D24=$B$5,E24*Tariffe!$G$30),0),0)</f>
        <v>0</v>
      </c>
      <c r="AL24" s="14" cm="1">
        <f t="array" ref="AL24">IF(D24&lt;&gt;"",IF('Dati Generali'!$D$9&lt;&gt;0,_xlfn.IFS(D24=$B$2,E24*Tariffe!$C$11,D24=$B$3,E24*Tariffe!$G$10,D24=$B$4,E24*Tariffe!$C$31,D24=$B$5,E24*Tariffe!$G$31),0),0)</f>
        <v>0</v>
      </c>
      <c r="AM24" s="37"/>
      <c r="AN24" s="14">
        <f>IF(E24&lt;&gt;0,'Dati Generali'!$D$10/'Dati Generali'!$G$100*'CALCOLO-NON MODIFICARE'!E24,0)</f>
        <v>0</v>
      </c>
      <c r="AP24" s="5">
        <f>ROUND(IF(D24=$B$2,($B$7/365)*'Dati Generali'!$K$5*'CALCOLO-NON MODIFICARE'!F24,0),0)</f>
        <v>0</v>
      </c>
      <c r="AQ24" s="5">
        <f>ROUND(IF(D24=$B$3,'CALCOLO-NON MODIFICARE'!$B$8/365*'Dati Generali'!$K$5,0),0)</f>
        <v>0</v>
      </c>
      <c r="AR24" s="5">
        <f>ROUND(IF(D24=$B$4,'CALCOLO-NON MODIFICARE'!$B$8/365*'Dati Generali'!$K$5*'CALCOLO-NON MODIFICARE'!F24,0),0)</f>
        <v>0</v>
      </c>
      <c r="AS24" s="5">
        <f>ROUND(IF(D24=$B$5,'CALCOLO-NON MODIFICARE'!$B$8/365*'Dati Generali'!$K$5*'CALCOLO-NON MODIFICARE'!F24,0),0)</f>
        <v>0</v>
      </c>
    </row>
    <row r="25" spans="3:45" x14ac:dyDescent="0.25">
      <c r="C25" s="4">
        <v>24</v>
      </c>
      <c r="D25" s="4" t="str">
        <f>IF('Dati Generali'!D52&lt;&gt;"",'Dati Generali'!D52,"")</f>
        <v/>
      </c>
      <c r="E25" s="5">
        <f>'Dati Generali'!G52</f>
        <v>0</v>
      </c>
      <c r="F25" s="5">
        <f>'Dati Generali'!I52</f>
        <v>0</v>
      </c>
      <c r="G25" s="5">
        <f t="shared" si="0"/>
        <v>0</v>
      </c>
      <c r="H25" s="5">
        <f t="shared" si="1"/>
        <v>0</v>
      </c>
      <c r="I25" s="5">
        <f t="shared" si="2"/>
        <v>0</v>
      </c>
      <c r="J25" s="5">
        <f t="shared" si="3"/>
        <v>0</v>
      </c>
      <c r="K25" s="5">
        <f t="shared" si="4"/>
        <v>0</v>
      </c>
      <c r="M25" s="5">
        <f t="shared" si="5"/>
        <v>0</v>
      </c>
      <c r="N25" s="5">
        <f t="shared" si="6"/>
        <v>0</v>
      </c>
      <c r="O25" s="5">
        <f t="shared" si="7"/>
        <v>0</v>
      </c>
      <c r="P25" s="5">
        <f t="shared" si="8"/>
        <v>0</v>
      </c>
      <c r="R25" s="5">
        <f t="shared" si="9"/>
        <v>0</v>
      </c>
      <c r="S25" s="5">
        <f t="shared" si="10"/>
        <v>0</v>
      </c>
      <c r="T25" s="5">
        <f t="shared" si="11"/>
        <v>0</v>
      </c>
      <c r="U25" s="5">
        <f t="shared" si="12"/>
        <v>0</v>
      </c>
      <c r="W25" s="5">
        <f t="shared" si="13"/>
        <v>0</v>
      </c>
      <c r="X25" s="5">
        <f t="shared" si="14"/>
        <v>0</v>
      </c>
      <c r="Y25" s="5">
        <f t="shared" si="15"/>
        <v>0</v>
      </c>
      <c r="Z25" s="5">
        <f t="shared" si="16"/>
        <v>0</v>
      </c>
      <c r="AB25" s="14">
        <f>(G25*Tariffe!$C$5)+('CALCOLO-NON MODIFICARE'!H25*Tariffe!$C$6)+('CALCOLO-NON MODIFICARE'!I25*Tariffe!$C$7)+('CALCOLO-NON MODIFICARE'!J25*Tariffe!$C$8)+('CALCOLO-NON MODIFICARE'!K25*Tariffe!$C$9)</f>
        <v>0</v>
      </c>
      <c r="AC25" s="14">
        <f>(M25*Tariffe!$G$5)+('CALCOLO-NON MODIFICARE'!N25*Tariffe!$G$6)+('CALCOLO-NON MODIFICARE'!O25*Tariffe!$G$7)+('CALCOLO-NON MODIFICARE'!P25*Tariffe!$G$8)</f>
        <v>0</v>
      </c>
      <c r="AD25" s="14">
        <f>(R25*Tariffe!$C$26)+('CALCOLO-NON MODIFICARE'!S25*Tariffe!$C$27)+('CALCOLO-NON MODIFICARE'!T25*Tariffe!$C$28)+('CALCOLO-NON MODIFICARE'!U25*Tariffe!$C$29)</f>
        <v>0</v>
      </c>
      <c r="AE25" s="14">
        <f>(W25*Tariffe!$G$26)+('CALCOLO-NON MODIFICARE'!X25*Tariffe!$G$27)+('CALCOLO-NON MODIFICARE'!Y25*Tariffe!$G$28)+('CALCOLO-NON MODIFICARE'!Z25*Tariffe!$G$29)</f>
        <v>0</v>
      </c>
      <c r="AF25" s="37"/>
      <c r="AG25" s="14" cm="1">
        <f t="array" ref="AG25">IF(D25&lt;&gt;"",_xlfn.IFS(D25=$B$2,Tariffe!$C$13/365*'Dati Generali'!$K$5,D25=$B$3,Tariffe!$G$13/365*'Dati Generali'!$K$5,D25=$B$4,Tariffe!$C$34/365*'Dati Generali'!$K$5*F25,D25=$B$5,Tariffe!$G$34/365*'Dati Generali'!$K$5*F25),0)</f>
        <v>0</v>
      </c>
      <c r="AH25" s="14" cm="1">
        <f t="array" ref="AH25">IF(D25&lt;&gt;"",IF('Dati Generali'!$D$8&lt;&gt;0,_xlfn.IFS(D25=$B$2,Tariffe!$C$14/365*'Dati Generali'!$K$5,D25=$B$3,Tariffe!$G$14/365*'Dati Generali'!$K$5,D25=$B$4,Tariffe!$C$35/365*'Dati Generali'!$K$5/'Dati Generali'!$I$16,D25=$B$5,Tariffe!$G$35/365*'Dati Generali'!$K$5/'Dati Generali'!$I$17),0),0)</f>
        <v>0</v>
      </c>
      <c r="AI25" s="14" cm="1">
        <f t="array" ref="AI25">IF(D25&lt;&gt;"",IF('Dati Generali'!$D$9&lt;&gt;0,_xlfn.IFS(D25=$B$2,Tariffe!$C$15/365*'Dati Generali'!$K$5,D25=$B$3,Tariffe!$G$15/365*'Dati Generali'!$K$5,D25=$B$4,Tariffe!$C$36/365*'Dati Generali'!$K$5/'Dati Generali'!$I$16,D25=$B$5,Tariffe!$G$36/365*'Dati Generali'!$K$5/'Dati Generali'!$I$17),0),0)</f>
        <v>0</v>
      </c>
      <c r="AJ25" s="37"/>
      <c r="AK25" s="14" cm="1">
        <f t="array" ref="AK25">IF(D25&lt;&gt;"",IF('Dati Generali'!$D$8&lt;&gt;0,_xlfn.IFS(D25=$B$2,E25*Tariffe!$C$10,D25=$B$3,E25*Tariffe!$G$9,D25=$B$4,E25*Tariffe!$C$30,D25=$B$5,E25*Tariffe!$G$30),0),0)</f>
        <v>0</v>
      </c>
      <c r="AL25" s="14" cm="1">
        <f t="array" ref="AL25">IF(D25&lt;&gt;"",IF('Dati Generali'!$D$9&lt;&gt;0,_xlfn.IFS(D25=$B$2,E25*Tariffe!$C$11,D25=$B$3,E25*Tariffe!$G$10,D25=$B$4,E25*Tariffe!$C$31,D25=$B$5,E25*Tariffe!$G$31),0),0)</f>
        <v>0</v>
      </c>
      <c r="AM25" s="37"/>
      <c r="AN25" s="14">
        <f>IF(E25&lt;&gt;0,'Dati Generali'!$D$10/'Dati Generali'!$G$100*'CALCOLO-NON MODIFICARE'!E25,0)</f>
        <v>0</v>
      </c>
      <c r="AP25" s="5">
        <f>ROUND(IF(D25=$B$2,($B$7/365)*'Dati Generali'!$K$5*'CALCOLO-NON MODIFICARE'!F25,0),0)</f>
        <v>0</v>
      </c>
      <c r="AQ25" s="5">
        <f>ROUND(IF(D25=$B$3,'CALCOLO-NON MODIFICARE'!$B$8/365*'Dati Generali'!$K$5,0),0)</f>
        <v>0</v>
      </c>
      <c r="AR25" s="5">
        <f>ROUND(IF(D25=$B$4,'CALCOLO-NON MODIFICARE'!$B$8/365*'Dati Generali'!$K$5*'CALCOLO-NON MODIFICARE'!F25,0),0)</f>
        <v>0</v>
      </c>
      <c r="AS25" s="5">
        <f>ROUND(IF(D25=$B$5,'CALCOLO-NON MODIFICARE'!$B$8/365*'Dati Generali'!$K$5*'CALCOLO-NON MODIFICARE'!F25,0),0)</f>
        <v>0</v>
      </c>
    </row>
    <row r="26" spans="3:45" x14ac:dyDescent="0.25">
      <c r="C26" s="4">
        <v>25</v>
      </c>
      <c r="D26" s="4" t="str">
        <f>IF('Dati Generali'!D53&lt;&gt;"",'Dati Generali'!D53,"")</f>
        <v/>
      </c>
      <c r="E26" s="5">
        <f>'Dati Generali'!G53</f>
        <v>0</v>
      </c>
      <c r="F26" s="5">
        <f>'Dati Generali'!I53</f>
        <v>0</v>
      </c>
      <c r="G26" s="5">
        <f t="shared" si="0"/>
        <v>0</v>
      </c>
      <c r="H26" s="5">
        <f t="shared" si="1"/>
        <v>0</v>
      </c>
      <c r="I26" s="5">
        <f t="shared" si="2"/>
        <v>0</v>
      </c>
      <c r="J26" s="5">
        <f t="shared" si="3"/>
        <v>0</v>
      </c>
      <c r="K26" s="5">
        <f t="shared" si="4"/>
        <v>0</v>
      </c>
      <c r="M26" s="5">
        <f t="shared" si="5"/>
        <v>0</v>
      </c>
      <c r="N26" s="5">
        <f t="shared" si="6"/>
        <v>0</v>
      </c>
      <c r="O26" s="5">
        <f t="shared" si="7"/>
        <v>0</v>
      </c>
      <c r="P26" s="5">
        <f t="shared" si="8"/>
        <v>0</v>
      </c>
      <c r="R26" s="5">
        <f t="shared" si="9"/>
        <v>0</v>
      </c>
      <c r="S26" s="5">
        <f t="shared" si="10"/>
        <v>0</v>
      </c>
      <c r="T26" s="5">
        <f t="shared" si="11"/>
        <v>0</v>
      </c>
      <c r="U26" s="5">
        <f t="shared" si="12"/>
        <v>0</v>
      </c>
      <c r="W26" s="5">
        <f t="shared" si="13"/>
        <v>0</v>
      </c>
      <c r="X26" s="5">
        <f t="shared" si="14"/>
        <v>0</v>
      </c>
      <c r="Y26" s="5">
        <f t="shared" si="15"/>
        <v>0</v>
      </c>
      <c r="Z26" s="5">
        <f t="shared" si="16"/>
        <v>0</v>
      </c>
      <c r="AB26" s="14">
        <f>(G26*Tariffe!$C$5)+('CALCOLO-NON MODIFICARE'!H26*Tariffe!$C$6)+('CALCOLO-NON MODIFICARE'!I26*Tariffe!$C$7)+('CALCOLO-NON MODIFICARE'!J26*Tariffe!$C$8)+('CALCOLO-NON MODIFICARE'!K26*Tariffe!$C$9)</f>
        <v>0</v>
      </c>
      <c r="AC26" s="14">
        <f>(M26*Tariffe!$G$5)+('CALCOLO-NON MODIFICARE'!N26*Tariffe!$G$6)+('CALCOLO-NON MODIFICARE'!O26*Tariffe!$G$7)+('CALCOLO-NON MODIFICARE'!P26*Tariffe!$G$8)</f>
        <v>0</v>
      </c>
      <c r="AD26" s="14">
        <f>(R26*Tariffe!$C$26)+('CALCOLO-NON MODIFICARE'!S26*Tariffe!$C$27)+('CALCOLO-NON MODIFICARE'!T26*Tariffe!$C$28)+('CALCOLO-NON MODIFICARE'!U26*Tariffe!$C$29)</f>
        <v>0</v>
      </c>
      <c r="AE26" s="14">
        <f>(W26*Tariffe!$G$26)+('CALCOLO-NON MODIFICARE'!X26*Tariffe!$G$27)+('CALCOLO-NON MODIFICARE'!Y26*Tariffe!$G$28)+('CALCOLO-NON MODIFICARE'!Z26*Tariffe!$G$29)</f>
        <v>0</v>
      </c>
      <c r="AF26" s="37"/>
      <c r="AG26" s="14" cm="1">
        <f t="array" ref="AG26">IF(D26&lt;&gt;"",_xlfn.IFS(D26=$B$2,Tariffe!$C$13/365*'Dati Generali'!$K$5,D26=$B$3,Tariffe!$G$13/365*'Dati Generali'!$K$5,D26=$B$4,Tariffe!$C$34/365*'Dati Generali'!$K$5*F26,D26=$B$5,Tariffe!$G$34/365*'Dati Generali'!$K$5*F26),0)</f>
        <v>0</v>
      </c>
      <c r="AH26" s="14" cm="1">
        <f t="array" ref="AH26">IF(D26&lt;&gt;"",IF('Dati Generali'!$D$8&lt;&gt;0,_xlfn.IFS(D26=$B$2,Tariffe!$C$14/365*'Dati Generali'!$K$5,D26=$B$3,Tariffe!$G$14/365*'Dati Generali'!$K$5,D26=$B$4,Tariffe!$C$35/365*'Dati Generali'!$K$5/'Dati Generali'!$I$16,D26=$B$5,Tariffe!$G$35/365*'Dati Generali'!$K$5/'Dati Generali'!$I$17),0),0)</f>
        <v>0</v>
      </c>
      <c r="AI26" s="14" cm="1">
        <f t="array" ref="AI26">IF(D26&lt;&gt;"",IF('Dati Generali'!$D$9&lt;&gt;0,_xlfn.IFS(D26=$B$2,Tariffe!$C$15/365*'Dati Generali'!$K$5,D26=$B$3,Tariffe!$G$15/365*'Dati Generali'!$K$5,D26=$B$4,Tariffe!$C$36/365*'Dati Generali'!$K$5/'Dati Generali'!$I$16,D26=$B$5,Tariffe!$G$36/365*'Dati Generali'!$K$5/'Dati Generali'!$I$17),0),0)</f>
        <v>0</v>
      </c>
      <c r="AJ26" s="37"/>
      <c r="AK26" s="14" cm="1">
        <f t="array" ref="AK26">IF(D26&lt;&gt;"",IF('Dati Generali'!$D$8&lt;&gt;0,_xlfn.IFS(D26=$B$2,E26*Tariffe!$C$10,D26=$B$3,E26*Tariffe!$G$9,D26=$B$4,E26*Tariffe!$C$30,D26=$B$5,E26*Tariffe!$G$30),0),0)</f>
        <v>0</v>
      </c>
      <c r="AL26" s="14" cm="1">
        <f t="array" ref="AL26">IF(D26&lt;&gt;"",IF('Dati Generali'!$D$9&lt;&gt;0,_xlfn.IFS(D26=$B$2,E26*Tariffe!$C$11,D26=$B$3,E26*Tariffe!$G$10,D26=$B$4,E26*Tariffe!$C$31,D26=$B$5,E26*Tariffe!$G$31),0),0)</f>
        <v>0</v>
      </c>
      <c r="AM26" s="37"/>
      <c r="AN26" s="14">
        <f>IF(E26&lt;&gt;0,'Dati Generali'!$D$10/'Dati Generali'!$G$100*'CALCOLO-NON MODIFICARE'!E26,0)</f>
        <v>0</v>
      </c>
      <c r="AP26" s="5">
        <f>ROUND(IF(D26=$B$2,($B$7/365)*'Dati Generali'!$K$5*'CALCOLO-NON MODIFICARE'!F26,0),0)</f>
        <v>0</v>
      </c>
      <c r="AQ26" s="5">
        <f>ROUND(IF(D26=$B$3,'CALCOLO-NON MODIFICARE'!$B$8/365*'Dati Generali'!$K$5,0),0)</f>
        <v>0</v>
      </c>
      <c r="AR26" s="5">
        <f>ROUND(IF(D26=$B$4,'CALCOLO-NON MODIFICARE'!$B$8/365*'Dati Generali'!$K$5*'CALCOLO-NON MODIFICARE'!F26,0),0)</f>
        <v>0</v>
      </c>
      <c r="AS26" s="5">
        <f>ROUND(IF(D26=$B$5,'CALCOLO-NON MODIFICARE'!$B$8/365*'Dati Generali'!$K$5*'CALCOLO-NON MODIFICARE'!F26,0),0)</f>
        <v>0</v>
      </c>
    </row>
    <row r="27" spans="3:45" x14ac:dyDescent="0.25">
      <c r="C27" s="4">
        <v>26</v>
      </c>
      <c r="D27" s="4" t="str">
        <f>IF('Dati Generali'!D54&lt;&gt;"",'Dati Generali'!D54,"")</f>
        <v/>
      </c>
      <c r="E27" s="5">
        <f>'Dati Generali'!G54</f>
        <v>0</v>
      </c>
      <c r="F27" s="5">
        <f>'Dati Generali'!I54</f>
        <v>0</v>
      </c>
      <c r="G27" s="5">
        <f t="shared" si="0"/>
        <v>0</v>
      </c>
      <c r="H27" s="5">
        <f t="shared" si="1"/>
        <v>0</v>
      </c>
      <c r="I27" s="5">
        <f t="shared" si="2"/>
        <v>0</v>
      </c>
      <c r="J27" s="5">
        <f t="shared" si="3"/>
        <v>0</v>
      </c>
      <c r="K27" s="5">
        <f t="shared" si="4"/>
        <v>0</v>
      </c>
      <c r="M27" s="5">
        <f t="shared" si="5"/>
        <v>0</v>
      </c>
      <c r="N27" s="5">
        <f t="shared" si="6"/>
        <v>0</v>
      </c>
      <c r="O27" s="5">
        <f t="shared" si="7"/>
        <v>0</v>
      </c>
      <c r="P27" s="5">
        <f t="shared" si="8"/>
        <v>0</v>
      </c>
      <c r="R27" s="5">
        <f t="shared" si="9"/>
        <v>0</v>
      </c>
      <c r="S27" s="5">
        <f t="shared" si="10"/>
        <v>0</v>
      </c>
      <c r="T27" s="5">
        <f t="shared" si="11"/>
        <v>0</v>
      </c>
      <c r="U27" s="5">
        <f t="shared" si="12"/>
        <v>0</v>
      </c>
      <c r="W27" s="5">
        <f t="shared" si="13"/>
        <v>0</v>
      </c>
      <c r="X27" s="5">
        <f t="shared" si="14"/>
        <v>0</v>
      </c>
      <c r="Y27" s="5">
        <f t="shared" si="15"/>
        <v>0</v>
      </c>
      <c r="Z27" s="5">
        <f t="shared" si="16"/>
        <v>0</v>
      </c>
      <c r="AB27" s="14">
        <f>(G27*Tariffe!$C$5)+('CALCOLO-NON MODIFICARE'!H27*Tariffe!$C$6)+('CALCOLO-NON MODIFICARE'!I27*Tariffe!$C$7)+('CALCOLO-NON MODIFICARE'!J27*Tariffe!$C$8)+('CALCOLO-NON MODIFICARE'!K27*Tariffe!$C$9)</f>
        <v>0</v>
      </c>
      <c r="AC27" s="14">
        <f>(M27*Tariffe!$G$5)+('CALCOLO-NON MODIFICARE'!N27*Tariffe!$G$6)+('CALCOLO-NON MODIFICARE'!O27*Tariffe!$G$7)+('CALCOLO-NON MODIFICARE'!P27*Tariffe!$G$8)</f>
        <v>0</v>
      </c>
      <c r="AD27" s="14">
        <f>(R27*Tariffe!$C$26)+('CALCOLO-NON MODIFICARE'!S27*Tariffe!$C$27)+('CALCOLO-NON MODIFICARE'!T27*Tariffe!$C$28)+('CALCOLO-NON MODIFICARE'!U27*Tariffe!$C$29)</f>
        <v>0</v>
      </c>
      <c r="AE27" s="14">
        <f>(W27*Tariffe!$G$26)+('CALCOLO-NON MODIFICARE'!X27*Tariffe!$G$27)+('CALCOLO-NON MODIFICARE'!Y27*Tariffe!$G$28)+('CALCOLO-NON MODIFICARE'!Z27*Tariffe!$G$29)</f>
        <v>0</v>
      </c>
      <c r="AF27" s="37"/>
      <c r="AG27" s="14" cm="1">
        <f t="array" ref="AG27">IF(D27&lt;&gt;"",_xlfn.IFS(D27=$B$2,Tariffe!$C$13/365*'Dati Generali'!$K$5,D27=$B$3,Tariffe!$G$13/365*'Dati Generali'!$K$5,D27=$B$4,Tariffe!$C$34/365*'Dati Generali'!$K$5*F27,D27=$B$5,Tariffe!$G$34/365*'Dati Generali'!$K$5*F27),0)</f>
        <v>0</v>
      </c>
      <c r="AH27" s="14" cm="1">
        <f t="array" ref="AH27">IF(D27&lt;&gt;"",IF('Dati Generali'!$D$8&lt;&gt;0,_xlfn.IFS(D27=$B$2,Tariffe!$C$14/365*'Dati Generali'!$K$5,D27=$B$3,Tariffe!$G$14/365*'Dati Generali'!$K$5,D27=$B$4,Tariffe!$C$35/365*'Dati Generali'!$K$5/'Dati Generali'!$I$16,D27=$B$5,Tariffe!$G$35/365*'Dati Generali'!$K$5/'Dati Generali'!$I$17),0),0)</f>
        <v>0</v>
      </c>
      <c r="AI27" s="14" cm="1">
        <f t="array" ref="AI27">IF(D27&lt;&gt;"",IF('Dati Generali'!$D$9&lt;&gt;0,_xlfn.IFS(D27=$B$2,Tariffe!$C$15/365*'Dati Generali'!$K$5,D27=$B$3,Tariffe!$G$15/365*'Dati Generali'!$K$5,D27=$B$4,Tariffe!$C$36/365*'Dati Generali'!$K$5/'Dati Generali'!$I$16,D27=$B$5,Tariffe!$G$36/365*'Dati Generali'!$K$5/'Dati Generali'!$I$17),0),0)</f>
        <v>0</v>
      </c>
      <c r="AJ27" s="37"/>
      <c r="AK27" s="14" cm="1">
        <f t="array" ref="AK27">IF(D27&lt;&gt;"",IF('Dati Generali'!$D$8&lt;&gt;0,_xlfn.IFS(D27=$B$2,E27*Tariffe!$C$10,D27=$B$3,E27*Tariffe!$G$9,D27=$B$4,E27*Tariffe!$C$30,D27=$B$5,E27*Tariffe!$G$30),0),0)</f>
        <v>0</v>
      </c>
      <c r="AL27" s="14" cm="1">
        <f t="array" ref="AL27">IF(D27&lt;&gt;"",IF('Dati Generali'!$D$9&lt;&gt;0,_xlfn.IFS(D27=$B$2,E27*Tariffe!$C$11,D27=$B$3,E27*Tariffe!$G$10,D27=$B$4,E27*Tariffe!$C$31,D27=$B$5,E27*Tariffe!$G$31),0),0)</f>
        <v>0</v>
      </c>
      <c r="AM27" s="37"/>
      <c r="AN27" s="14">
        <f>IF(E27&lt;&gt;0,'Dati Generali'!$D$10/'Dati Generali'!$G$100*'CALCOLO-NON MODIFICARE'!E27,0)</f>
        <v>0</v>
      </c>
      <c r="AP27" s="5">
        <f>ROUND(IF(D27=$B$2,($B$7/365)*'Dati Generali'!$K$5*'CALCOLO-NON MODIFICARE'!F27,0),0)</f>
        <v>0</v>
      </c>
      <c r="AQ27" s="5">
        <f>ROUND(IF(D27=$B$3,'CALCOLO-NON MODIFICARE'!$B$8/365*'Dati Generali'!$K$5,0),0)</f>
        <v>0</v>
      </c>
      <c r="AR27" s="5">
        <f>ROUND(IF(D27=$B$4,'CALCOLO-NON MODIFICARE'!$B$8/365*'Dati Generali'!$K$5*'CALCOLO-NON MODIFICARE'!F27,0),0)</f>
        <v>0</v>
      </c>
      <c r="AS27" s="5">
        <f>ROUND(IF(D27=$B$5,'CALCOLO-NON MODIFICARE'!$B$8/365*'Dati Generali'!$K$5*'CALCOLO-NON MODIFICARE'!F27,0),0)</f>
        <v>0</v>
      </c>
    </row>
    <row r="28" spans="3:45" x14ac:dyDescent="0.25">
      <c r="C28" s="4">
        <v>27</v>
      </c>
      <c r="D28" s="4" t="str">
        <f>IF('Dati Generali'!D55&lt;&gt;"",'Dati Generali'!D55,"")</f>
        <v/>
      </c>
      <c r="E28" s="5">
        <f>'Dati Generali'!G55</f>
        <v>0</v>
      </c>
      <c r="F28" s="5">
        <f>'Dati Generali'!I55</f>
        <v>0</v>
      </c>
      <c r="G28" s="5">
        <f t="shared" si="0"/>
        <v>0</v>
      </c>
      <c r="H28" s="5">
        <f t="shared" si="1"/>
        <v>0</v>
      </c>
      <c r="I28" s="5">
        <f t="shared" si="2"/>
        <v>0</v>
      </c>
      <c r="J28" s="5">
        <f t="shared" si="3"/>
        <v>0</v>
      </c>
      <c r="K28" s="5">
        <f t="shared" si="4"/>
        <v>0</v>
      </c>
      <c r="M28" s="5">
        <f t="shared" si="5"/>
        <v>0</v>
      </c>
      <c r="N28" s="5">
        <f t="shared" si="6"/>
        <v>0</v>
      </c>
      <c r="O28" s="5">
        <f t="shared" si="7"/>
        <v>0</v>
      </c>
      <c r="P28" s="5">
        <f t="shared" si="8"/>
        <v>0</v>
      </c>
      <c r="R28" s="5">
        <f t="shared" si="9"/>
        <v>0</v>
      </c>
      <c r="S28" s="5">
        <f t="shared" si="10"/>
        <v>0</v>
      </c>
      <c r="T28" s="5">
        <f t="shared" si="11"/>
        <v>0</v>
      </c>
      <c r="U28" s="5">
        <f t="shared" si="12"/>
        <v>0</v>
      </c>
      <c r="W28" s="5">
        <f t="shared" si="13"/>
        <v>0</v>
      </c>
      <c r="X28" s="5">
        <f t="shared" si="14"/>
        <v>0</v>
      </c>
      <c r="Y28" s="5">
        <f t="shared" si="15"/>
        <v>0</v>
      </c>
      <c r="Z28" s="5">
        <f t="shared" si="16"/>
        <v>0</v>
      </c>
      <c r="AB28" s="14">
        <f>(G28*Tariffe!$C$5)+('CALCOLO-NON MODIFICARE'!H28*Tariffe!$C$6)+('CALCOLO-NON MODIFICARE'!I28*Tariffe!$C$7)+('CALCOLO-NON MODIFICARE'!J28*Tariffe!$C$8)+('CALCOLO-NON MODIFICARE'!K28*Tariffe!$C$9)</f>
        <v>0</v>
      </c>
      <c r="AC28" s="14">
        <f>(M28*Tariffe!$G$5)+('CALCOLO-NON MODIFICARE'!N28*Tariffe!$G$6)+('CALCOLO-NON MODIFICARE'!O28*Tariffe!$G$7)+('CALCOLO-NON MODIFICARE'!P28*Tariffe!$G$8)</f>
        <v>0</v>
      </c>
      <c r="AD28" s="14">
        <f>(R28*Tariffe!$C$26)+('CALCOLO-NON MODIFICARE'!S28*Tariffe!$C$27)+('CALCOLO-NON MODIFICARE'!T28*Tariffe!$C$28)+('CALCOLO-NON MODIFICARE'!U28*Tariffe!$C$29)</f>
        <v>0</v>
      </c>
      <c r="AE28" s="14">
        <f>(W28*Tariffe!$G$26)+('CALCOLO-NON MODIFICARE'!X28*Tariffe!$G$27)+('CALCOLO-NON MODIFICARE'!Y28*Tariffe!$G$28)+('CALCOLO-NON MODIFICARE'!Z28*Tariffe!$G$29)</f>
        <v>0</v>
      </c>
      <c r="AF28" s="37"/>
      <c r="AG28" s="14" cm="1">
        <f t="array" ref="AG28">IF(D28&lt;&gt;"",_xlfn.IFS(D28=$B$2,Tariffe!$C$13/365*'Dati Generali'!$K$5,D28=$B$3,Tariffe!$G$13/365*'Dati Generali'!$K$5,D28=$B$4,Tariffe!$C$34/365*'Dati Generali'!$K$5*F28,D28=$B$5,Tariffe!$G$34/365*'Dati Generali'!$K$5*F28),0)</f>
        <v>0</v>
      </c>
      <c r="AH28" s="14" cm="1">
        <f t="array" ref="AH28">IF(D28&lt;&gt;"",IF('Dati Generali'!$D$8&lt;&gt;0,_xlfn.IFS(D28=$B$2,Tariffe!$C$14/365*'Dati Generali'!$K$5,D28=$B$3,Tariffe!$G$14/365*'Dati Generali'!$K$5,D28=$B$4,Tariffe!$C$35/365*'Dati Generali'!$K$5/'Dati Generali'!$I$16,D28=$B$5,Tariffe!$G$35/365*'Dati Generali'!$K$5/'Dati Generali'!$I$17),0),0)</f>
        <v>0</v>
      </c>
      <c r="AI28" s="14" cm="1">
        <f t="array" ref="AI28">IF(D28&lt;&gt;"",IF('Dati Generali'!$D$9&lt;&gt;0,_xlfn.IFS(D28=$B$2,Tariffe!$C$15/365*'Dati Generali'!$K$5,D28=$B$3,Tariffe!$G$15/365*'Dati Generali'!$K$5,D28=$B$4,Tariffe!$C$36/365*'Dati Generali'!$K$5/'Dati Generali'!$I$16,D28=$B$5,Tariffe!$G$36/365*'Dati Generali'!$K$5/'Dati Generali'!$I$17),0),0)</f>
        <v>0</v>
      </c>
      <c r="AJ28" s="37"/>
      <c r="AK28" s="14" cm="1">
        <f t="array" ref="AK28">IF(D28&lt;&gt;"",IF('Dati Generali'!$D$8&lt;&gt;0,_xlfn.IFS(D28=$B$2,E28*Tariffe!$C$10,D28=$B$3,E28*Tariffe!$G$9,D28=$B$4,E28*Tariffe!$C$30,D28=$B$5,E28*Tariffe!$G$30),0),0)</f>
        <v>0</v>
      </c>
      <c r="AL28" s="14" cm="1">
        <f t="array" ref="AL28">IF(D28&lt;&gt;"",IF('Dati Generali'!$D$9&lt;&gt;0,_xlfn.IFS(D28=$B$2,E28*Tariffe!$C$11,D28=$B$3,E28*Tariffe!$G$10,D28=$B$4,E28*Tariffe!$C$31,D28=$B$5,E28*Tariffe!$G$31),0),0)</f>
        <v>0</v>
      </c>
      <c r="AM28" s="37"/>
      <c r="AN28" s="14">
        <f>IF(E28&lt;&gt;0,'Dati Generali'!$D$10/'Dati Generali'!$G$100*'CALCOLO-NON MODIFICARE'!E28,0)</f>
        <v>0</v>
      </c>
      <c r="AP28" s="5">
        <f>ROUND(IF(D28=$B$2,($B$7/365)*'Dati Generali'!$K$5*'CALCOLO-NON MODIFICARE'!F28,0),0)</f>
        <v>0</v>
      </c>
      <c r="AQ28" s="5">
        <f>ROUND(IF(D28=$B$3,'CALCOLO-NON MODIFICARE'!$B$8/365*'Dati Generali'!$K$5,0),0)</f>
        <v>0</v>
      </c>
      <c r="AR28" s="5">
        <f>ROUND(IF(D28=$B$4,'CALCOLO-NON MODIFICARE'!$B$8/365*'Dati Generali'!$K$5*'CALCOLO-NON MODIFICARE'!F28,0),0)</f>
        <v>0</v>
      </c>
      <c r="AS28" s="5">
        <f>ROUND(IF(D28=$B$5,'CALCOLO-NON MODIFICARE'!$B$8/365*'Dati Generali'!$K$5*'CALCOLO-NON MODIFICARE'!F28,0),0)</f>
        <v>0</v>
      </c>
    </row>
    <row r="29" spans="3:45" x14ac:dyDescent="0.25">
      <c r="C29" s="4">
        <v>28</v>
      </c>
      <c r="D29" s="4" t="str">
        <f>IF('Dati Generali'!D56&lt;&gt;"",'Dati Generali'!D56,"")</f>
        <v/>
      </c>
      <c r="E29" s="5">
        <f>'Dati Generali'!G56</f>
        <v>0</v>
      </c>
      <c r="F29" s="5">
        <f>'Dati Generali'!I56</f>
        <v>0</v>
      </c>
      <c r="G29" s="5">
        <f t="shared" si="0"/>
        <v>0</v>
      </c>
      <c r="H29" s="5">
        <f t="shared" si="1"/>
        <v>0</v>
      </c>
      <c r="I29" s="5">
        <f t="shared" si="2"/>
        <v>0</v>
      </c>
      <c r="J29" s="5">
        <f t="shared" si="3"/>
        <v>0</v>
      </c>
      <c r="K29" s="5">
        <f t="shared" si="4"/>
        <v>0</v>
      </c>
      <c r="M29" s="5">
        <f t="shared" si="5"/>
        <v>0</v>
      </c>
      <c r="N29" s="5">
        <f t="shared" si="6"/>
        <v>0</v>
      </c>
      <c r="O29" s="5">
        <f t="shared" si="7"/>
        <v>0</v>
      </c>
      <c r="P29" s="5">
        <f t="shared" si="8"/>
        <v>0</v>
      </c>
      <c r="R29" s="5">
        <f t="shared" si="9"/>
        <v>0</v>
      </c>
      <c r="S29" s="5">
        <f t="shared" si="10"/>
        <v>0</v>
      </c>
      <c r="T29" s="5">
        <f t="shared" si="11"/>
        <v>0</v>
      </c>
      <c r="U29" s="5">
        <f t="shared" si="12"/>
        <v>0</v>
      </c>
      <c r="W29" s="5">
        <f t="shared" si="13"/>
        <v>0</v>
      </c>
      <c r="X29" s="5">
        <f t="shared" si="14"/>
        <v>0</v>
      </c>
      <c r="Y29" s="5">
        <f t="shared" si="15"/>
        <v>0</v>
      </c>
      <c r="Z29" s="5">
        <f t="shared" si="16"/>
        <v>0</v>
      </c>
      <c r="AB29" s="14">
        <f>(G29*Tariffe!$C$5)+('CALCOLO-NON MODIFICARE'!H29*Tariffe!$C$6)+('CALCOLO-NON MODIFICARE'!I29*Tariffe!$C$7)+('CALCOLO-NON MODIFICARE'!J29*Tariffe!$C$8)+('CALCOLO-NON MODIFICARE'!K29*Tariffe!$C$9)</f>
        <v>0</v>
      </c>
      <c r="AC29" s="14">
        <f>(M29*Tariffe!$G$5)+('CALCOLO-NON MODIFICARE'!N29*Tariffe!$G$6)+('CALCOLO-NON MODIFICARE'!O29*Tariffe!$G$7)+('CALCOLO-NON MODIFICARE'!P29*Tariffe!$G$8)</f>
        <v>0</v>
      </c>
      <c r="AD29" s="14">
        <f>(R29*Tariffe!$C$26)+('CALCOLO-NON MODIFICARE'!S29*Tariffe!$C$27)+('CALCOLO-NON MODIFICARE'!T29*Tariffe!$C$28)+('CALCOLO-NON MODIFICARE'!U29*Tariffe!$C$29)</f>
        <v>0</v>
      </c>
      <c r="AE29" s="14">
        <f>(W29*Tariffe!$G$26)+('CALCOLO-NON MODIFICARE'!X29*Tariffe!$G$27)+('CALCOLO-NON MODIFICARE'!Y29*Tariffe!$G$28)+('CALCOLO-NON MODIFICARE'!Z29*Tariffe!$G$29)</f>
        <v>0</v>
      </c>
      <c r="AF29" s="37"/>
      <c r="AG29" s="14" cm="1">
        <f t="array" ref="AG29">IF(D29&lt;&gt;"",_xlfn.IFS(D29=$B$2,Tariffe!$C$13/365*'Dati Generali'!$K$5,D29=$B$3,Tariffe!$G$13/365*'Dati Generali'!$K$5,D29=$B$4,Tariffe!$C$34/365*'Dati Generali'!$K$5*F29,D29=$B$5,Tariffe!$G$34/365*'Dati Generali'!$K$5*F29),0)</f>
        <v>0</v>
      </c>
      <c r="AH29" s="14" cm="1">
        <f t="array" ref="AH29">IF(D29&lt;&gt;"",IF('Dati Generali'!$D$8&lt;&gt;0,_xlfn.IFS(D29=$B$2,Tariffe!$C$14/365*'Dati Generali'!$K$5,D29=$B$3,Tariffe!$G$14/365*'Dati Generali'!$K$5,D29=$B$4,Tariffe!$C$35/365*'Dati Generali'!$K$5/'Dati Generali'!$I$16,D29=$B$5,Tariffe!$G$35/365*'Dati Generali'!$K$5/'Dati Generali'!$I$17),0),0)</f>
        <v>0</v>
      </c>
      <c r="AI29" s="14" cm="1">
        <f t="array" ref="AI29">IF(D29&lt;&gt;"",IF('Dati Generali'!$D$9&lt;&gt;0,_xlfn.IFS(D29=$B$2,Tariffe!$C$15/365*'Dati Generali'!$K$5,D29=$B$3,Tariffe!$G$15/365*'Dati Generali'!$K$5,D29=$B$4,Tariffe!$C$36/365*'Dati Generali'!$K$5/'Dati Generali'!$I$16,D29=$B$5,Tariffe!$G$36/365*'Dati Generali'!$K$5/'Dati Generali'!$I$17),0),0)</f>
        <v>0</v>
      </c>
      <c r="AJ29" s="37"/>
      <c r="AK29" s="14" cm="1">
        <f t="array" ref="AK29">IF(D29&lt;&gt;"",IF('Dati Generali'!$D$8&lt;&gt;0,_xlfn.IFS(D29=$B$2,E29*Tariffe!$C$10,D29=$B$3,E29*Tariffe!$G$9,D29=$B$4,E29*Tariffe!$C$30,D29=$B$5,E29*Tariffe!$G$30),0),0)</f>
        <v>0</v>
      </c>
      <c r="AL29" s="14" cm="1">
        <f t="array" ref="AL29">IF(D29&lt;&gt;"",IF('Dati Generali'!$D$9&lt;&gt;0,_xlfn.IFS(D29=$B$2,E29*Tariffe!$C$11,D29=$B$3,E29*Tariffe!$G$10,D29=$B$4,E29*Tariffe!$C$31,D29=$B$5,E29*Tariffe!$G$31),0),0)</f>
        <v>0</v>
      </c>
      <c r="AM29" s="37"/>
      <c r="AN29" s="14">
        <f>IF(E29&lt;&gt;0,'Dati Generali'!$D$10/'Dati Generali'!$G$100*'CALCOLO-NON MODIFICARE'!E29,0)</f>
        <v>0</v>
      </c>
      <c r="AP29" s="5">
        <f>ROUND(IF(D29=$B$2,($B$7/365)*'Dati Generali'!$K$5*'CALCOLO-NON MODIFICARE'!F29,0),0)</f>
        <v>0</v>
      </c>
      <c r="AQ29" s="5">
        <f>ROUND(IF(D29=$B$3,'CALCOLO-NON MODIFICARE'!$B$8/365*'Dati Generali'!$K$5,0),0)</f>
        <v>0</v>
      </c>
      <c r="AR29" s="5">
        <f>ROUND(IF(D29=$B$4,'CALCOLO-NON MODIFICARE'!$B$8/365*'Dati Generali'!$K$5*'CALCOLO-NON MODIFICARE'!F29,0),0)</f>
        <v>0</v>
      </c>
      <c r="AS29" s="5">
        <f>ROUND(IF(D29=$B$5,'CALCOLO-NON MODIFICARE'!$B$8/365*'Dati Generali'!$K$5*'CALCOLO-NON MODIFICARE'!F29,0),0)</f>
        <v>0</v>
      </c>
    </row>
    <row r="30" spans="3:45" x14ac:dyDescent="0.25">
      <c r="C30" s="4">
        <v>29</v>
      </c>
      <c r="D30" s="4" t="str">
        <f>IF('Dati Generali'!D57&lt;&gt;"",'Dati Generali'!D57,"")</f>
        <v/>
      </c>
      <c r="E30" s="5">
        <f>'Dati Generali'!G57</f>
        <v>0</v>
      </c>
      <c r="F30" s="5">
        <f>'Dati Generali'!I57</f>
        <v>0</v>
      </c>
      <c r="G30" s="5">
        <f t="shared" si="0"/>
        <v>0</v>
      </c>
      <c r="H30" s="5">
        <f t="shared" si="1"/>
        <v>0</v>
      </c>
      <c r="I30" s="5">
        <f t="shared" si="2"/>
        <v>0</v>
      </c>
      <c r="J30" s="5">
        <f t="shared" si="3"/>
        <v>0</v>
      </c>
      <c r="K30" s="5">
        <f t="shared" si="4"/>
        <v>0</v>
      </c>
      <c r="M30" s="5">
        <f t="shared" si="5"/>
        <v>0</v>
      </c>
      <c r="N30" s="5">
        <f t="shared" si="6"/>
        <v>0</v>
      </c>
      <c r="O30" s="5">
        <f t="shared" si="7"/>
        <v>0</v>
      </c>
      <c r="P30" s="5">
        <f t="shared" si="8"/>
        <v>0</v>
      </c>
      <c r="R30" s="5">
        <f t="shared" si="9"/>
        <v>0</v>
      </c>
      <c r="S30" s="5">
        <f t="shared" si="10"/>
        <v>0</v>
      </c>
      <c r="T30" s="5">
        <f t="shared" si="11"/>
        <v>0</v>
      </c>
      <c r="U30" s="5">
        <f t="shared" si="12"/>
        <v>0</v>
      </c>
      <c r="W30" s="5">
        <f t="shared" si="13"/>
        <v>0</v>
      </c>
      <c r="X30" s="5">
        <f t="shared" si="14"/>
        <v>0</v>
      </c>
      <c r="Y30" s="5">
        <f t="shared" si="15"/>
        <v>0</v>
      </c>
      <c r="Z30" s="5">
        <f t="shared" si="16"/>
        <v>0</v>
      </c>
      <c r="AB30" s="14">
        <f>(G30*Tariffe!$C$5)+('CALCOLO-NON MODIFICARE'!H30*Tariffe!$C$6)+('CALCOLO-NON MODIFICARE'!I30*Tariffe!$C$7)+('CALCOLO-NON MODIFICARE'!J30*Tariffe!$C$8)+('CALCOLO-NON MODIFICARE'!K30*Tariffe!$C$9)</f>
        <v>0</v>
      </c>
      <c r="AC30" s="14">
        <f>(M30*Tariffe!$G$5)+('CALCOLO-NON MODIFICARE'!N30*Tariffe!$G$6)+('CALCOLO-NON MODIFICARE'!O30*Tariffe!$G$7)+('CALCOLO-NON MODIFICARE'!P30*Tariffe!$G$8)</f>
        <v>0</v>
      </c>
      <c r="AD30" s="14">
        <f>(R30*Tariffe!$C$26)+('CALCOLO-NON MODIFICARE'!S30*Tariffe!$C$27)+('CALCOLO-NON MODIFICARE'!T30*Tariffe!$C$28)+('CALCOLO-NON MODIFICARE'!U30*Tariffe!$C$29)</f>
        <v>0</v>
      </c>
      <c r="AE30" s="14">
        <f>(W30*Tariffe!$G$26)+('CALCOLO-NON MODIFICARE'!X30*Tariffe!$G$27)+('CALCOLO-NON MODIFICARE'!Y30*Tariffe!$G$28)+('CALCOLO-NON MODIFICARE'!Z30*Tariffe!$G$29)</f>
        <v>0</v>
      </c>
      <c r="AF30" s="37"/>
      <c r="AG30" s="14" cm="1">
        <f t="array" ref="AG30">IF(D30&lt;&gt;"",_xlfn.IFS(D30=$B$2,Tariffe!$C$13/365*'Dati Generali'!$K$5,D30=$B$3,Tariffe!$G$13/365*'Dati Generali'!$K$5,D30=$B$4,Tariffe!$C$34/365*'Dati Generali'!$K$5*F30,D30=$B$5,Tariffe!$G$34/365*'Dati Generali'!$K$5*F30),0)</f>
        <v>0</v>
      </c>
      <c r="AH30" s="14" cm="1">
        <f t="array" ref="AH30">IF(D30&lt;&gt;"",IF('Dati Generali'!$D$8&lt;&gt;0,_xlfn.IFS(D30=$B$2,Tariffe!$C$14/365*'Dati Generali'!$K$5,D30=$B$3,Tariffe!$G$14/365*'Dati Generali'!$K$5,D30=$B$4,Tariffe!$C$35/365*'Dati Generali'!$K$5/'Dati Generali'!$I$16,D30=$B$5,Tariffe!$G$35/365*'Dati Generali'!$K$5/'Dati Generali'!$I$17),0),0)</f>
        <v>0</v>
      </c>
      <c r="AI30" s="14" cm="1">
        <f t="array" ref="AI30">IF(D30&lt;&gt;"",IF('Dati Generali'!$D$9&lt;&gt;0,_xlfn.IFS(D30=$B$2,Tariffe!$C$15/365*'Dati Generali'!$K$5,D30=$B$3,Tariffe!$G$15/365*'Dati Generali'!$K$5,D30=$B$4,Tariffe!$C$36/365*'Dati Generali'!$K$5/'Dati Generali'!$I$16,D30=$B$5,Tariffe!$G$36/365*'Dati Generali'!$K$5/'Dati Generali'!$I$17),0),0)</f>
        <v>0</v>
      </c>
      <c r="AJ30" s="37"/>
      <c r="AK30" s="14" cm="1">
        <f t="array" ref="AK30">IF(D30&lt;&gt;"",IF('Dati Generali'!$D$8&lt;&gt;0,_xlfn.IFS(D30=$B$2,E30*Tariffe!$C$10,D30=$B$3,E30*Tariffe!$G$9,D30=$B$4,E30*Tariffe!$C$30,D30=$B$5,E30*Tariffe!$G$30),0),0)</f>
        <v>0</v>
      </c>
      <c r="AL30" s="14" cm="1">
        <f t="array" ref="AL30">IF(D30&lt;&gt;"",IF('Dati Generali'!$D$9&lt;&gt;0,_xlfn.IFS(D30=$B$2,E30*Tariffe!$C$11,D30=$B$3,E30*Tariffe!$G$10,D30=$B$4,E30*Tariffe!$C$31,D30=$B$5,E30*Tariffe!$G$31),0),0)</f>
        <v>0</v>
      </c>
      <c r="AM30" s="37"/>
      <c r="AN30" s="14">
        <f>IF(E30&lt;&gt;0,'Dati Generali'!$D$10/'Dati Generali'!$G$100*'CALCOLO-NON MODIFICARE'!E30,0)</f>
        <v>0</v>
      </c>
      <c r="AP30" s="5">
        <f>ROUND(IF(D30=$B$2,($B$7/365)*'Dati Generali'!$K$5*'CALCOLO-NON MODIFICARE'!F30,0),0)</f>
        <v>0</v>
      </c>
      <c r="AQ30" s="5">
        <f>ROUND(IF(D30=$B$3,'CALCOLO-NON MODIFICARE'!$B$8/365*'Dati Generali'!$K$5,0),0)</f>
        <v>0</v>
      </c>
      <c r="AR30" s="5">
        <f>ROUND(IF(D30=$B$4,'CALCOLO-NON MODIFICARE'!$B$8/365*'Dati Generali'!$K$5*'CALCOLO-NON MODIFICARE'!F30,0),0)</f>
        <v>0</v>
      </c>
      <c r="AS30" s="5">
        <f>ROUND(IF(D30=$B$5,'CALCOLO-NON MODIFICARE'!$B$8/365*'Dati Generali'!$K$5*'CALCOLO-NON MODIFICARE'!F30,0),0)</f>
        <v>0</v>
      </c>
    </row>
    <row r="31" spans="3:45" x14ac:dyDescent="0.25">
      <c r="C31" s="4">
        <v>30</v>
      </c>
      <c r="D31" s="4" t="str">
        <f>IF('Dati Generali'!D58&lt;&gt;"",'Dati Generali'!D58,"")</f>
        <v/>
      </c>
      <c r="E31" s="5">
        <f>'Dati Generali'!G58</f>
        <v>0</v>
      </c>
      <c r="F31" s="5">
        <f>'Dati Generali'!I58</f>
        <v>0</v>
      </c>
      <c r="G31" s="5">
        <f t="shared" si="0"/>
        <v>0</v>
      </c>
      <c r="H31" s="5">
        <f t="shared" si="1"/>
        <v>0</v>
      </c>
      <c r="I31" s="5">
        <f t="shared" si="2"/>
        <v>0</v>
      </c>
      <c r="J31" s="5">
        <f t="shared" si="3"/>
        <v>0</v>
      </c>
      <c r="K31" s="5">
        <f t="shared" si="4"/>
        <v>0</v>
      </c>
      <c r="M31" s="5">
        <f t="shared" si="5"/>
        <v>0</v>
      </c>
      <c r="N31" s="5">
        <f t="shared" si="6"/>
        <v>0</v>
      </c>
      <c r="O31" s="5">
        <f t="shared" si="7"/>
        <v>0</v>
      </c>
      <c r="P31" s="5">
        <f t="shared" si="8"/>
        <v>0</v>
      </c>
      <c r="R31" s="5">
        <f t="shared" si="9"/>
        <v>0</v>
      </c>
      <c r="S31" s="5">
        <f t="shared" si="10"/>
        <v>0</v>
      </c>
      <c r="T31" s="5">
        <f t="shared" si="11"/>
        <v>0</v>
      </c>
      <c r="U31" s="5">
        <f t="shared" si="12"/>
        <v>0</v>
      </c>
      <c r="W31" s="5">
        <f t="shared" si="13"/>
        <v>0</v>
      </c>
      <c r="X31" s="5">
        <f t="shared" si="14"/>
        <v>0</v>
      </c>
      <c r="Y31" s="5">
        <f t="shared" si="15"/>
        <v>0</v>
      </c>
      <c r="Z31" s="5">
        <f t="shared" si="16"/>
        <v>0</v>
      </c>
      <c r="AB31" s="14">
        <f>(G31*Tariffe!$C$5)+('CALCOLO-NON MODIFICARE'!H31*Tariffe!$C$6)+('CALCOLO-NON MODIFICARE'!I31*Tariffe!$C$7)+('CALCOLO-NON MODIFICARE'!J31*Tariffe!$C$8)+('CALCOLO-NON MODIFICARE'!K31*Tariffe!$C$9)</f>
        <v>0</v>
      </c>
      <c r="AC31" s="14">
        <f>(M31*Tariffe!$G$5)+('CALCOLO-NON MODIFICARE'!N31*Tariffe!$G$6)+('CALCOLO-NON MODIFICARE'!O31*Tariffe!$G$7)+('CALCOLO-NON MODIFICARE'!P31*Tariffe!$G$8)</f>
        <v>0</v>
      </c>
      <c r="AD31" s="14">
        <f>(R31*Tariffe!$C$26)+('CALCOLO-NON MODIFICARE'!S31*Tariffe!$C$27)+('CALCOLO-NON MODIFICARE'!T31*Tariffe!$C$28)+('CALCOLO-NON MODIFICARE'!U31*Tariffe!$C$29)</f>
        <v>0</v>
      </c>
      <c r="AE31" s="14">
        <f>(W31*Tariffe!$G$26)+('CALCOLO-NON MODIFICARE'!X31*Tariffe!$G$27)+('CALCOLO-NON MODIFICARE'!Y31*Tariffe!$G$28)+('CALCOLO-NON MODIFICARE'!Z31*Tariffe!$G$29)</f>
        <v>0</v>
      </c>
      <c r="AF31" s="37"/>
      <c r="AG31" s="14" cm="1">
        <f t="array" ref="AG31">IF(D31&lt;&gt;"",_xlfn.IFS(D31=$B$2,Tariffe!$C$13/365*'Dati Generali'!$K$5,D31=$B$3,Tariffe!$G$13/365*'Dati Generali'!$K$5,D31=$B$4,Tariffe!$C$34/365*'Dati Generali'!$K$5*F31,D31=$B$5,Tariffe!$G$34/365*'Dati Generali'!$K$5*F31),0)</f>
        <v>0</v>
      </c>
      <c r="AH31" s="14" cm="1">
        <f t="array" ref="AH31">IF(D31&lt;&gt;"",IF('Dati Generali'!$D$8&lt;&gt;0,_xlfn.IFS(D31=$B$2,Tariffe!$C$14/365*'Dati Generali'!$K$5,D31=$B$3,Tariffe!$G$14/365*'Dati Generali'!$K$5,D31=$B$4,Tariffe!$C$35/365*'Dati Generali'!$K$5/'Dati Generali'!$I$16,D31=$B$5,Tariffe!$G$35/365*'Dati Generali'!$K$5/'Dati Generali'!$I$17),0),0)</f>
        <v>0</v>
      </c>
      <c r="AI31" s="14" cm="1">
        <f t="array" ref="AI31">IF(D31&lt;&gt;"",IF('Dati Generali'!$D$9&lt;&gt;0,_xlfn.IFS(D31=$B$2,Tariffe!$C$15/365*'Dati Generali'!$K$5,D31=$B$3,Tariffe!$G$15/365*'Dati Generali'!$K$5,D31=$B$4,Tariffe!$C$36/365*'Dati Generali'!$K$5/'Dati Generali'!$I$16,D31=$B$5,Tariffe!$G$36/365*'Dati Generali'!$K$5/'Dati Generali'!$I$17),0),0)</f>
        <v>0</v>
      </c>
      <c r="AJ31" s="37"/>
      <c r="AK31" s="14" cm="1">
        <f t="array" ref="AK31">IF(D31&lt;&gt;"",IF('Dati Generali'!$D$8&lt;&gt;0,_xlfn.IFS(D31=$B$2,E31*Tariffe!$C$10,D31=$B$3,E31*Tariffe!$G$9,D31=$B$4,E31*Tariffe!$C$30,D31=$B$5,E31*Tariffe!$G$30),0),0)</f>
        <v>0</v>
      </c>
      <c r="AL31" s="14" cm="1">
        <f t="array" ref="AL31">IF(D31&lt;&gt;"",IF('Dati Generali'!$D$9&lt;&gt;0,_xlfn.IFS(D31=$B$2,E31*Tariffe!$C$11,D31=$B$3,E31*Tariffe!$G$10,D31=$B$4,E31*Tariffe!$C$31,D31=$B$5,E31*Tariffe!$G$31),0),0)</f>
        <v>0</v>
      </c>
      <c r="AM31" s="37"/>
      <c r="AN31" s="14">
        <f>IF(E31&lt;&gt;0,'Dati Generali'!$D$10/'Dati Generali'!$G$100*'CALCOLO-NON MODIFICARE'!E31,0)</f>
        <v>0</v>
      </c>
      <c r="AP31" s="5">
        <f>ROUND(IF(D31=$B$2,($B$7/365)*'Dati Generali'!$K$5*'CALCOLO-NON MODIFICARE'!F31,0),0)</f>
        <v>0</v>
      </c>
      <c r="AQ31" s="5">
        <f>ROUND(IF(D31=$B$3,'CALCOLO-NON MODIFICARE'!$B$8/365*'Dati Generali'!$K$5,0),0)</f>
        <v>0</v>
      </c>
      <c r="AR31" s="5">
        <f>ROUND(IF(D31=$B$4,'CALCOLO-NON MODIFICARE'!$B$8/365*'Dati Generali'!$K$5*'CALCOLO-NON MODIFICARE'!F31,0),0)</f>
        <v>0</v>
      </c>
      <c r="AS31" s="5">
        <f>ROUND(IF(D31=$B$5,'CALCOLO-NON MODIFICARE'!$B$8/365*'Dati Generali'!$K$5*'CALCOLO-NON MODIFICARE'!F31,0),0)</f>
        <v>0</v>
      </c>
    </row>
    <row r="32" spans="3:45" x14ac:dyDescent="0.25">
      <c r="C32" s="4">
        <v>31</v>
      </c>
      <c r="D32" s="4" t="str">
        <f>IF('Dati Generali'!D59&lt;&gt;"",'Dati Generali'!D59,"")</f>
        <v/>
      </c>
      <c r="E32" s="5">
        <f>'Dati Generali'!G59</f>
        <v>0</v>
      </c>
      <c r="F32" s="5">
        <f>'Dati Generali'!I59</f>
        <v>0</v>
      </c>
      <c r="G32" s="5">
        <f t="shared" si="0"/>
        <v>0</v>
      </c>
      <c r="H32" s="5">
        <f t="shared" si="1"/>
        <v>0</v>
      </c>
      <c r="I32" s="5">
        <f t="shared" si="2"/>
        <v>0</v>
      </c>
      <c r="J32" s="5">
        <f t="shared" si="3"/>
        <v>0</v>
      </c>
      <c r="K32" s="5">
        <f t="shared" si="4"/>
        <v>0</v>
      </c>
      <c r="M32" s="5">
        <f t="shared" si="5"/>
        <v>0</v>
      </c>
      <c r="N32" s="5">
        <f t="shared" si="6"/>
        <v>0</v>
      </c>
      <c r="O32" s="5">
        <f t="shared" si="7"/>
        <v>0</v>
      </c>
      <c r="P32" s="5">
        <f t="shared" si="8"/>
        <v>0</v>
      </c>
      <c r="R32" s="5">
        <f t="shared" si="9"/>
        <v>0</v>
      </c>
      <c r="S32" s="5">
        <f t="shared" si="10"/>
        <v>0</v>
      </c>
      <c r="T32" s="5">
        <f t="shared" si="11"/>
        <v>0</v>
      </c>
      <c r="U32" s="5">
        <f t="shared" si="12"/>
        <v>0</v>
      </c>
      <c r="W32" s="5">
        <f t="shared" si="13"/>
        <v>0</v>
      </c>
      <c r="X32" s="5">
        <f t="shared" si="14"/>
        <v>0</v>
      </c>
      <c r="Y32" s="5">
        <f t="shared" si="15"/>
        <v>0</v>
      </c>
      <c r="Z32" s="5">
        <f t="shared" si="16"/>
        <v>0</v>
      </c>
      <c r="AB32" s="14">
        <f>(G32*Tariffe!$C$5)+('CALCOLO-NON MODIFICARE'!H32*Tariffe!$C$6)+('CALCOLO-NON MODIFICARE'!I32*Tariffe!$C$7)+('CALCOLO-NON MODIFICARE'!J32*Tariffe!$C$8)+('CALCOLO-NON MODIFICARE'!K32*Tariffe!$C$9)</f>
        <v>0</v>
      </c>
      <c r="AC32" s="14">
        <f>(M32*Tariffe!$G$5)+('CALCOLO-NON MODIFICARE'!N32*Tariffe!$G$6)+('CALCOLO-NON MODIFICARE'!O32*Tariffe!$G$7)+('CALCOLO-NON MODIFICARE'!P32*Tariffe!$G$8)</f>
        <v>0</v>
      </c>
      <c r="AD32" s="14">
        <f>(R32*Tariffe!$C$26)+('CALCOLO-NON MODIFICARE'!S32*Tariffe!$C$27)+('CALCOLO-NON MODIFICARE'!T32*Tariffe!$C$28)+('CALCOLO-NON MODIFICARE'!U32*Tariffe!$C$29)</f>
        <v>0</v>
      </c>
      <c r="AE32" s="14">
        <f>(W32*Tariffe!$G$26)+('CALCOLO-NON MODIFICARE'!X32*Tariffe!$G$27)+('CALCOLO-NON MODIFICARE'!Y32*Tariffe!$G$28)+('CALCOLO-NON MODIFICARE'!Z32*Tariffe!$G$29)</f>
        <v>0</v>
      </c>
      <c r="AF32" s="37"/>
      <c r="AG32" s="14" cm="1">
        <f t="array" ref="AG32">IF(D32&lt;&gt;"",_xlfn.IFS(D32=$B$2,Tariffe!$C$13/365*'Dati Generali'!$K$5,D32=$B$3,Tariffe!$G$13/365*'Dati Generali'!$K$5,D32=$B$4,Tariffe!$C$34/365*'Dati Generali'!$K$5*F32,D32=$B$5,Tariffe!$G$34/365*'Dati Generali'!$K$5*F32),0)</f>
        <v>0</v>
      </c>
      <c r="AH32" s="14" cm="1">
        <f t="array" ref="AH32">IF(D32&lt;&gt;"",IF('Dati Generali'!$D$8&lt;&gt;0,_xlfn.IFS(D32=$B$2,Tariffe!$C$14/365*'Dati Generali'!$K$5,D32=$B$3,Tariffe!$G$14/365*'Dati Generali'!$K$5,D32=$B$4,Tariffe!$C$35/365*'Dati Generali'!$K$5/'Dati Generali'!$I$16,D32=$B$5,Tariffe!$G$35/365*'Dati Generali'!$K$5/'Dati Generali'!$I$17),0),0)</f>
        <v>0</v>
      </c>
      <c r="AI32" s="14" cm="1">
        <f t="array" ref="AI32">IF(D32&lt;&gt;"",IF('Dati Generali'!$D$9&lt;&gt;0,_xlfn.IFS(D32=$B$2,Tariffe!$C$15/365*'Dati Generali'!$K$5,D32=$B$3,Tariffe!$G$15/365*'Dati Generali'!$K$5,D32=$B$4,Tariffe!$C$36/365*'Dati Generali'!$K$5/'Dati Generali'!$I$16,D32=$B$5,Tariffe!$G$36/365*'Dati Generali'!$K$5/'Dati Generali'!$I$17),0),0)</f>
        <v>0</v>
      </c>
      <c r="AJ32" s="37"/>
      <c r="AK32" s="14" cm="1">
        <f t="array" ref="AK32">IF(D32&lt;&gt;"",IF('Dati Generali'!$D$8&lt;&gt;0,_xlfn.IFS(D32=$B$2,E32*Tariffe!$C$10,D32=$B$3,E32*Tariffe!$G$9,D32=$B$4,E32*Tariffe!$C$30,D32=$B$5,E32*Tariffe!$G$30),0),0)</f>
        <v>0</v>
      </c>
      <c r="AL32" s="14" cm="1">
        <f t="array" ref="AL32">IF(D32&lt;&gt;"",IF('Dati Generali'!$D$9&lt;&gt;0,_xlfn.IFS(D32=$B$2,E32*Tariffe!$C$11,D32=$B$3,E32*Tariffe!$G$10,D32=$B$4,E32*Tariffe!$C$31,D32=$B$5,E32*Tariffe!$G$31),0),0)</f>
        <v>0</v>
      </c>
      <c r="AM32" s="37"/>
      <c r="AN32" s="14">
        <f>IF(E32&lt;&gt;0,'Dati Generali'!$D$10/'Dati Generali'!$G$100*'CALCOLO-NON MODIFICARE'!E32,0)</f>
        <v>0</v>
      </c>
      <c r="AP32" s="5">
        <f>ROUND(IF(D32=$B$2,($B$7/365)*'Dati Generali'!$K$5*'CALCOLO-NON MODIFICARE'!F32,0),0)</f>
        <v>0</v>
      </c>
      <c r="AQ32" s="5">
        <f>ROUND(IF(D32=$B$3,'CALCOLO-NON MODIFICARE'!$B$8/365*'Dati Generali'!$K$5,0),0)</f>
        <v>0</v>
      </c>
      <c r="AR32" s="5">
        <f>ROUND(IF(D32=$B$4,'CALCOLO-NON MODIFICARE'!$B$8/365*'Dati Generali'!$K$5*'CALCOLO-NON MODIFICARE'!F32,0),0)</f>
        <v>0</v>
      </c>
      <c r="AS32" s="5">
        <f>ROUND(IF(D32=$B$5,'CALCOLO-NON MODIFICARE'!$B$8/365*'Dati Generali'!$K$5*'CALCOLO-NON MODIFICARE'!F32,0),0)</f>
        <v>0</v>
      </c>
    </row>
    <row r="33" spans="3:45" x14ac:dyDescent="0.25">
      <c r="C33" s="4">
        <v>32</v>
      </c>
      <c r="D33" s="4" t="str">
        <f>IF('Dati Generali'!D60&lt;&gt;"",'Dati Generali'!D60,"")</f>
        <v/>
      </c>
      <c r="E33" s="5">
        <f>'Dati Generali'!G60</f>
        <v>0</v>
      </c>
      <c r="F33" s="5">
        <f>'Dati Generali'!I60</f>
        <v>0</v>
      </c>
      <c r="G33" s="5">
        <f t="shared" si="0"/>
        <v>0</v>
      </c>
      <c r="H33" s="5">
        <f t="shared" si="1"/>
        <v>0</v>
      </c>
      <c r="I33" s="5">
        <f t="shared" si="2"/>
        <v>0</v>
      </c>
      <c r="J33" s="5">
        <f t="shared" si="3"/>
        <v>0</v>
      </c>
      <c r="K33" s="5">
        <f t="shared" si="4"/>
        <v>0</v>
      </c>
      <c r="M33" s="5">
        <f t="shared" si="5"/>
        <v>0</v>
      </c>
      <c r="N33" s="5">
        <f t="shared" si="6"/>
        <v>0</v>
      </c>
      <c r="O33" s="5">
        <f t="shared" si="7"/>
        <v>0</v>
      </c>
      <c r="P33" s="5">
        <f t="shared" si="8"/>
        <v>0</v>
      </c>
      <c r="R33" s="5">
        <f t="shared" si="9"/>
        <v>0</v>
      </c>
      <c r="S33" s="5">
        <f t="shared" si="10"/>
        <v>0</v>
      </c>
      <c r="T33" s="5">
        <f t="shared" si="11"/>
        <v>0</v>
      </c>
      <c r="U33" s="5">
        <f t="shared" si="12"/>
        <v>0</v>
      </c>
      <c r="W33" s="5">
        <f t="shared" si="13"/>
        <v>0</v>
      </c>
      <c r="X33" s="5">
        <f t="shared" si="14"/>
        <v>0</v>
      </c>
      <c r="Y33" s="5">
        <f t="shared" si="15"/>
        <v>0</v>
      </c>
      <c r="Z33" s="5">
        <f t="shared" si="16"/>
        <v>0</v>
      </c>
      <c r="AB33" s="14">
        <f>(G33*Tariffe!$C$5)+('CALCOLO-NON MODIFICARE'!H33*Tariffe!$C$6)+('CALCOLO-NON MODIFICARE'!I33*Tariffe!$C$7)+('CALCOLO-NON MODIFICARE'!J33*Tariffe!$C$8)+('CALCOLO-NON MODIFICARE'!K33*Tariffe!$C$9)</f>
        <v>0</v>
      </c>
      <c r="AC33" s="14">
        <f>(M33*Tariffe!$G$5)+('CALCOLO-NON MODIFICARE'!N33*Tariffe!$G$6)+('CALCOLO-NON MODIFICARE'!O33*Tariffe!$G$7)+('CALCOLO-NON MODIFICARE'!P33*Tariffe!$G$8)</f>
        <v>0</v>
      </c>
      <c r="AD33" s="14">
        <f>(R33*Tariffe!$C$26)+('CALCOLO-NON MODIFICARE'!S33*Tariffe!$C$27)+('CALCOLO-NON MODIFICARE'!T33*Tariffe!$C$28)+('CALCOLO-NON MODIFICARE'!U33*Tariffe!$C$29)</f>
        <v>0</v>
      </c>
      <c r="AE33" s="14">
        <f>(W33*Tariffe!$G$26)+('CALCOLO-NON MODIFICARE'!X33*Tariffe!$G$27)+('CALCOLO-NON MODIFICARE'!Y33*Tariffe!$G$28)+('CALCOLO-NON MODIFICARE'!Z33*Tariffe!$G$29)</f>
        <v>0</v>
      </c>
      <c r="AF33" s="37"/>
      <c r="AG33" s="14" cm="1">
        <f t="array" ref="AG33">IF(D33&lt;&gt;"",_xlfn.IFS(D33=$B$2,Tariffe!$C$13/365*'Dati Generali'!$K$5,D33=$B$3,Tariffe!$G$13/365*'Dati Generali'!$K$5,D33=$B$4,Tariffe!$C$34/365*'Dati Generali'!$K$5*F33,D33=$B$5,Tariffe!$G$34/365*'Dati Generali'!$K$5*F33),0)</f>
        <v>0</v>
      </c>
      <c r="AH33" s="14" cm="1">
        <f t="array" ref="AH33">IF(D33&lt;&gt;"",IF('Dati Generali'!$D$8&lt;&gt;0,_xlfn.IFS(D33=$B$2,Tariffe!$C$14/365*'Dati Generali'!$K$5,D33=$B$3,Tariffe!$G$14/365*'Dati Generali'!$K$5,D33=$B$4,Tariffe!$C$35/365*'Dati Generali'!$K$5/'Dati Generali'!$I$16,D33=$B$5,Tariffe!$G$35/365*'Dati Generali'!$K$5/'Dati Generali'!$I$17),0),0)</f>
        <v>0</v>
      </c>
      <c r="AI33" s="14" cm="1">
        <f t="array" ref="AI33">IF(D33&lt;&gt;"",IF('Dati Generali'!$D$9&lt;&gt;0,_xlfn.IFS(D33=$B$2,Tariffe!$C$15/365*'Dati Generali'!$K$5,D33=$B$3,Tariffe!$G$15/365*'Dati Generali'!$K$5,D33=$B$4,Tariffe!$C$36/365*'Dati Generali'!$K$5/'Dati Generali'!$I$16,D33=$B$5,Tariffe!$G$36/365*'Dati Generali'!$K$5/'Dati Generali'!$I$17),0),0)</f>
        <v>0</v>
      </c>
      <c r="AJ33" s="37"/>
      <c r="AK33" s="14" cm="1">
        <f t="array" ref="AK33">IF(D33&lt;&gt;"",IF('Dati Generali'!$D$8&lt;&gt;0,_xlfn.IFS(D33=$B$2,E33*Tariffe!$C$10,D33=$B$3,E33*Tariffe!$G$9,D33=$B$4,E33*Tariffe!$C$30,D33=$B$5,E33*Tariffe!$G$30),0),0)</f>
        <v>0</v>
      </c>
      <c r="AL33" s="14" cm="1">
        <f t="array" ref="AL33">IF(D33&lt;&gt;"",IF('Dati Generali'!$D$9&lt;&gt;0,_xlfn.IFS(D33=$B$2,E33*Tariffe!$C$11,D33=$B$3,E33*Tariffe!$G$10,D33=$B$4,E33*Tariffe!$C$31,D33=$B$5,E33*Tariffe!$G$31),0),0)</f>
        <v>0</v>
      </c>
      <c r="AM33" s="37"/>
      <c r="AN33" s="14">
        <f>IF(E33&lt;&gt;0,'Dati Generali'!$D$10/'Dati Generali'!$G$100*'CALCOLO-NON MODIFICARE'!E33,0)</f>
        <v>0</v>
      </c>
      <c r="AP33" s="5">
        <f>ROUND(IF(D33=$B$2,($B$7/365)*'Dati Generali'!$K$5*'CALCOLO-NON MODIFICARE'!F33,0),0)</f>
        <v>0</v>
      </c>
      <c r="AQ33" s="5">
        <f>ROUND(IF(D33=$B$3,'CALCOLO-NON MODIFICARE'!$B$8/365*'Dati Generali'!$K$5,0),0)</f>
        <v>0</v>
      </c>
      <c r="AR33" s="5">
        <f>ROUND(IF(D33=$B$4,'CALCOLO-NON MODIFICARE'!$B$8/365*'Dati Generali'!$K$5*'CALCOLO-NON MODIFICARE'!F33,0),0)</f>
        <v>0</v>
      </c>
      <c r="AS33" s="5">
        <f>ROUND(IF(D33=$B$5,'CALCOLO-NON MODIFICARE'!$B$8/365*'Dati Generali'!$K$5*'CALCOLO-NON MODIFICARE'!F33,0),0)</f>
        <v>0</v>
      </c>
    </row>
    <row r="34" spans="3:45" x14ac:dyDescent="0.25">
      <c r="C34" s="4">
        <v>33</v>
      </c>
      <c r="D34" s="4" t="str">
        <f>IF('Dati Generali'!D61&lt;&gt;"",'Dati Generali'!D61,"")</f>
        <v/>
      </c>
      <c r="E34" s="5">
        <f>'Dati Generali'!G61</f>
        <v>0</v>
      </c>
      <c r="F34" s="5">
        <f>'Dati Generali'!I61</f>
        <v>0</v>
      </c>
      <c r="G34" s="5">
        <f t="shared" si="0"/>
        <v>0</v>
      </c>
      <c r="H34" s="5">
        <f t="shared" si="1"/>
        <v>0</v>
      </c>
      <c r="I34" s="5">
        <f t="shared" si="2"/>
        <v>0</v>
      </c>
      <c r="J34" s="5">
        <f t="shared" si="3"/>
        <v>0</v>
      </c>
      <c r="K34" s="5">
        <f t="shared" si="4"/>
        <v>0</v>
      </c>
      <c r="M34" s="5">
        <f t="shared" si="5"/>
        <v>0</v>
      </c>
      <c r="N34" s="5">
        <f t="shared" si="6"/>
        <v>0</v>
      </c>
      <c r="O34" s="5">
        <f t="shared" si="7"/>
        <v>0</v>
      </c>
      <c r="P34" s="5">
        <f t="shared" si="8"/>
        <v>0</v>
      </c>
      <c r="R34" s="5">
        <f t="shared" si="9"/>
        <v>0</v>
      </c>
      <c r="S34" s="5">
        <f t="shared" si="10"/>
        <v>0</v>
      </c>
      <c r="T34" s="5">
        <f t="shared" si="11"/>
        <v>0</v>
      </c>
      <c r="U34" s="5">
        <f t="shared" si="12"/>
        <v>0</v>
      </c>
      <c r="W34" s="5">
        <f t="shared" si="13"/>
        <v>0</v>
      </c>
      <c r="X34" s="5">
        <f t="shared" si="14"/>
        <v>0</v>
      </c>
      <c r="Y34" s="5">
        <f t="shared" si="15"/>
        <v>0</v>
      </c>
      <c r="Z34" s="5">
        <f t="shared" si="16"/>
        <v>0</v>
      </c>
      <c r="AB34" s="14">
        <f>(G34*Tariffe!$C$5)+('CALCOLO-NON MODIFICARE'!H34*Tariffe!$C$6)+('CALCOLO-NON MODIFICARE'!I34*Tariffe!$C$7)+('CALCOLO-NON MODIFICARE'!J34*Tariffe!$C$8)+('CALCOLO-NON MODIFICARE'!K34*Tariffe!$C$9)</f>
        <v>0</v>
      </c>
      <c r="AC34" s="14">
        <f>(M34*Tariffe!$G$5)+('CALCOLO-NON MODIFICARE'!N34*Tariffe!$G$6)+('CALCOLO-NON MODIFICARE'!O34*Tariffe!$G$7)+('CALCOLO-NON MODIFICARE'!P34*Tariffe!$G$8)</f>
        <v>0</v>
      </c>
      <c r="AD34" s="14">
        <f>(R34*Tariffe!$C$26)+('CALCOLO-NON MODIFICARE'!S34*Tariffe!$C$27)+('CALCOLO-NON MODIFICARE'!T34*Tariffe!$C$28)+('CALCOLO-NON MODIFICARE'!U34*Tariffe!$C$29)</f>
        <v>0</v>
      </c>
      <c r="AE34" s="14">
        <f>(W34*Tariffe!$G$26)+('CALCOLO-NON MODIFICARE'!X34*Tariffe!$G$27)+('CALCOLO-NON MODIFICARE'!Y34*Tariffe!$G$28)+('CALCOLO-NON MODIFICARE'!Z34*Tariffe!$G$29)</f>
        <v>0</v>
      </c>
      <c r="AF34" s="37"/>
      <c r="AG34" s="14" cm="1">
        <f t="array" ref="AG34">IF(D34&lt;&gt;"",_xlfn.IFS(D34=$B$2,Tariffe!$C$13/365*'Dati Generali'!$K$5,D34=$B$3,Tariffe!$G$13/365*'Dati Generali'!$K$5,D34=$B$4,Tariffe!$C$34/365*'Dati Generali'!$K$5*F34,D34=$B$5,Tariffe!$G$34/365*'Dati Generali'!$K$5*F34),0)</f>
        <v>0</v>
      </c>
      <c r="AH34" s="14" cm="1">
        <f t="array" ref="AH34">IF(D34&lt;&gt;"",IF('Dati Generali'!$D$8&lt;&gt;0,_xlfn.IFS(D34=$B$2,Tariffe!$C$14/365*'Dati Generali'!$K$5,D34=$B$3,Tariffe!$G$14/365*'Dati Generali'!$K$5,D34=$B$4,Tariffe!$C$35/365*'Dati Generali'!$K$5/'Dati Generali'!$I$16,D34=$B$5,Tariffe!$G$35/365*'Dati Generali'!$K$5/'Dati Generali'!$I$17),0),0)</f>
        <v>0</v>
      </c>
      <c r="AI34" s="14" cm="1">
        <f t="array" ref="AI34">IF(D34&lt;&gt;"",IF('Dati Generali'!$D$9&lt;&gt;0,_xlfn.IFS(D34=$B$2,Tariffe!$C$15/365*'Dati Generali'!$K$5,D34=$B$3,Tariffe!$G$15/365*'Dati Generali'!$K$5,D34=$B$4,Tariffe!$C$36/365*'Dati Generali'!$K$5/'Dati Generali'!$I$16,D34=$B$5,Tariffe!$G$36/365*'Dati Generali'!$K$5/'Dati Generali'!$I$17),0),0)</f>
        <v>0</v>
      </c>
      <c r="AJ34" s="37"/>
      <c r="AK34" s="14" cm="1">
        <f t="array" ref="AK34">IF(D34&lt;&gt;"",IF('Dati Generali'!$D$8&lt;&gt;0,_xlfn.IFS(D34=$B$2,E34*Tariffe!$C$10,D34=$B$3,E34*Tariffe!$G$9,D34=$B$4,E34*Tariffe!$C$30,D34=$B$5,E34*Tariffe!$G$30),0),0)</f>
        <v>0</v>
      </c>
      <c r="AL34" s="14" cm="1">
        <f t="array" ref="AL34">IF(D34&lt;&gt;"",IF('Dati Generali'!$D$9&lt;&gt;0,_xlfn.IFS(D34=$B$2,E34*Tariffe!$C$11,D34=$B$3,E34*Tariffe!$G$10,D34=$B$4,E34*Tariffe!$C$31,D34=$B$5,E34*Tariffe!$G$31),0),0)</f>
        <v>0</v>
      </c>
      <c r="AM34" s="37"/>
      <c r="AN34" s="14">
        <f>IF(E34&lt;&gt;0,'Dati Generali'!$D$10/'Dati Generali'!$G$100*'CALCOLO-NON MODIFICARE'!E34,0)</f>
        <v>0</v>
      </c>
      <c r="AP34" s="5">
        <f>ROUND(IF(D34=$B$2,($B$7/365)*'Dati Generali'!$K$5*'CALCOLO-NON MODIFICARE'!F34,0),0)</f>
        <v>0</v>
      </c>
      <c r="AQ34" s="5">
        <f>ROUND(IF(D34=$B$3,'CALCOLO-NON MODIFICARE'!$B$8/365*'Dati Generali'!$K$5,0),0)</f>
        <v>0</v>
      </c>
      <c r="AR34" s="5">
        <f>ROUND(IF(D34=$B$4,'CALCOLO-NON MODIFICARE'!$B$8/365*'Dati Generali'!$K$5*'CALCOLO-NON MODIFICARE'!F34,0),0)</f>
        <v>0</v>
      </c>
      <c r="AS34" s="5">
        <f>ROUND(IF(D34=$B$5,'CALCOLO-NON MODIFICARE'!$B$8/365*'Dati Generali'!$K$5*'CALCOLO-NON MODIFICARE'!F34,0),0)</f>
        <v>0</v>
      </c>
    </row>
    <row r="35" spans="3:45" x14ac:dyDescent="0.25">
      <c r="C35" s="4">
        <v>34</v>
      </c>
      <c r="D35" s="4" t="str">
        <f>IF('Dati Generali'!D62&lt;&gt;"",'Dati Generali'!D62,"")</f>
        <v/>
      </c>
      <c r="E35" s="5">
        <f>'Dati Generali'!G62</f>
        <v>0</v>
      </c>
      <c r="F35" s="5">
        <f>'Dati Generali'!I62</f>
        <v>0</v>
      </c>
      <c r="G35" s="5">
        <f t="shared" si="0"/>
        <v>0</v>
      </c>
      <c r="H35" s="5">
        <f t="shared" si="1"/>
        <v>0</v>
      </c>
      <c r="I35" s="5">
        <f t="shared" si="2"/>
        <v>0</v>
      </c>
      <c r="J35" s="5">
        <f t="shared" si="3"/>
        <v>0</v>
      </c>
      <c r="K35" s="5">
        <f t="shared" si="4"/>
        <v>0</v>
      </c>
      <c r="M35" s="5">
        <f t="shared" si="5"/>
        <v>0</v>
      </c>
      <c r="N35" s="5">
        <f t="shared" si="6"/>
        <v>0</v>
      </c>
      <c r="O35" s="5">
        <f t="shared" si="7"/>
        <v>0</v>
      </c>
      <c r="P35" s="5">
        <f t="shared" si="8"/>
        <v>0</v>
      </c>
      <c r="R35" s="5">
        <f t="shared" si="9"/>
        <v>0</v>
      </c>
      <c r="S35" s="5">
        <f t="shared" si="10"/>
        <v>0</v>
      </c>
      <c r="T35" s="5">
        <f t="shared" si="11"/>
        <v>0</v>
      </c>
      <c r="U35" s="5">
        <f t="shared" si="12"/>
        <v>0</v>
      </c>
      <c r="W35" s="5">
        <f t="shared" si="13"/>
        <v>0</v>
      </c>
      <c r="X35" s="5">
        <f t="shared" si="14"/>
        <v>0</v>
      </c>
      <c r="Y35" s="5">
        <f t="shared" si="15"/>
        <v>0</v>
      </c>
      <c r="Z35" s="5">
        <f t="shared" si="16"/>
        <v>0</v>
      </c>
      <c r="AB35" s="14">
        <f>(G35*Tariffe!$C$5)+('CALCOLO-NON MODIFICARE'!H35*Tariffe!$C$6)+('CALCOLO-NON MODIFICARE'!I35*Tariffe!$C$7)+('CALCOLO-NON MODIFICARE'!J35*Tariffe!$C$8)+('CALCOLO-NON MODIFICARE'!K35*Tariffe!$C$9)</f>
        <v>0</v>
      </c>
      <c r="AC35" s="14">
        <f>(M35*Tariffe!$G$5)+('CALCOLO-NON MODIFICARE'!N35*Tariffe!$G$6)+('CALCOLO-NON MODIFICARE'!O35*Tariffe!$G$7)+('CALCOLO-NON MODIFICARE'!P35*Tariffe!$G$8)</f>
        <v>0</v>
      </c>
      <c r="AD35" s="14">
        <f>(R35*Tariffe!$C$26)+('CALCOLO-NON MODIFICARE'!S35*Tariffe!$C$27)+('CALCOLO-NON MODIFICARE'!T35*Tariffe!$C$28)+('CALCOLO-NON MODIFICARE'!U35*Tariffe!$C$29)</f>
        <v>0</v>
      </c>
      <c r="AE35" s="14">
        <f>(W35*Tariffe!$G$26)+('CALCOLO-NON MODIFICARE'!X35*Tariffe!$G$27)+('CALCOLO-NON MODIFICARE'!Y35*Tariffe!$G$28)+('CALCOLO-NON MODIFICARE'!Z35*Tariffe!$G$29)</f>
        <v>0</v>
      </c>
      <c r="AF35" s="37"/>
      <c r="AG35" s="14" cm="1">
        <f t="array" ref="AG35">IF(D35&lt;&gt;"",_xlfn.IFS(D35=$B$2,Tariffe!$C$13/365*'Dati Generali'!$K$5,D35=$B$3,Tariffe!$G$13/365*'Dati Generali'!$K$5,D35=$B$4,Tariffe!$C$34/365*'Dati Generali'!$K$5*F35,D35=$B$5,Tariffe!$G$34/365*'Dati Generali'!$K$5*F35),0)</f>
        <v>0</v>
      </c>
      <c r="AH35" s="14" cm="1">
        <f t="array" ref="AH35">IF(D35&lt;&gt;"",IF('Dati Generali'!$D$8&lt;&gt;0,_xlfn.IFS(D35=$B$2,Tariffe!$C$14/365*'Dati Generali'!$K$5,D35=$B$3,Tariffe!$G$14/365*'Dati Generali'!$K$5,D35=$B$4,Tariffe!$C$35/365*'Dati Generali'!$K$5/'Dati Generali'!$I$16,D35=$B$5,Tariffe!$G$35/365*'Dati Generali'!$K$5/'Dati Generali'!$I$17),0),0)</f>
        <v>0</v>
      </c>
      <c r="AI35" s="14" cm="1">
        <f t="array" ref="AI35">IF(D35&lt;&gt;"",IF('Dati Generali'!$D$9&lt;&gt;0,_xlfn.IFS(D35=$B$2,Tariffe!$C$15/365*'Dati Generali'!$K$5,D35=$B$3,Tariffe!$G$15/365*'Dati Generali'!$K$5,D35=$B$4,Tariffe!$C$36/365*'Dati Generali'!$K$5/'Dati Generali'!$I$16,D35=$B$5,Tariffe!$G$36/365*'Dati Generali'!$K$5/'Dati Generali'!$I$17),0),0)</f>
        <v>0</v>
      </c>
      <c r="AJ35" s="37"/>
      <c r="AK35" s="14" cm="1">
        <f t="array" ref="AK35">IF(D35&lt;&gt;"",IF('Dati Generali'!$D$8&lt;&gt;0,_xlfn.IFS(D35=$B$2,E35*Tariffe!$C$10,D35=$B$3,E35*Tariffe!$G$9,D35=$B$4,E35*Tariffe!$C$30,D35=$B$5,E35*Tariffe!$G$30),0),0)</f>
        <v>0</v>
      </c>
      <c r="AL35" s="14" cm="1">
        <f t="array" ref="AL35">IF(D35&lt;&gt;"",IF('Dati Generali'!$D$9&lt;&gt;0,_xlfn.IFS(D35=$B$2,E35*Tariffe!$C$11,D35=$B$3,E35*Tariffe!$G$10,D35=$B$4,E35*Tariffe!$C$31,D35=$B$5,E35*Tariffe!$G$31),0),0)</f>
        <v>0</v>
      </c>
      <c r="AM35" s="37"/>
      <c r="AN35" s="14">
        <f>IF(E35&lt;&gt;0,'Dati Generali'!$D$10/'Dati Generali'!$G$100*'CALCOLO-NON MODIFICARE'!E35,0)</f>
        <v>0</v>
      </c>
      <c r="AP35" s="5">
        <f>ROUND(IF(D35=$B$2,($B$7/365)*'Dati Generali'!$K$5*'CALCOLO-NON MODIFICARE'!F35,0),0)</f>
        <v>0</v>
      </c>
      <c r="AQ35" s="5">
        <f>ROUND(IF(D35=$B$3,'CALCOLO-NON MODIFICARE'!$B$8/365*'Dati Generali'!$K$5,0),0)</f>
        <v>0</v>
      </c>
      <c r="AR35" s="5">
        <f>ROUND(IF(D35=$B$4,'CALCOLO-NON MODIFICARE'!$B$8/365*'Dati Generali'!$K$5*'CALCOLO-NON MODIFICARE'!F35,0),0)</f>
        <v>0</v>
      </c>
      <c r="AS35" s="5">
        <f>ROUND(IF(D35=$B$5,'CALCOLO-NON MODIFICARE'!$B$8/365*'Dati Generali'!$K$5*'CALCOLO-NON MODIFICARE'!F35,0),0)</f>
        <v>0</v>
      </c>
    </row>
    <row r="36" spans="3:45" x14ac:dyDescent="0.25">
      <c r="C36" s="4">
        <v>35</v>
      </c>
      <c r="D36" s="4" t="str">
        <f>IF('Dati Generali'!D63&lt;&gt;"",'Dati Generali'!D63,"")</f>
        <v/>
      </c>
      <c r="E36" s="5">
        <f>'Dati Generali'!G63</f>
        <v>0</v>
      </c>
      <c r="F36" s="5">
        <f>'Dati Generali'!I63</f>
        <v>0</v>
      </c>
      <c r="G36" s="5">
        <f t="shared" si="0"/>
        <v>0</v>
      </c>
      <c r="H36" s="5">
        <f t="shared" si="1"/>
        <v>0</v>
      </c>
      <c r="I36" s="5">
        <f t="shared" si="2"/>
        <v>0</v>
      </c>
      <c r="J36" s="5">
        <f t="shared" si="3"/>
        <v>0</v>
      </c>
      <c r="K36" s="5">
        <f t="shared" si="4"/>
        <v>0</v>
      </c>
      <c r="M36" s="5">
        <f t="shared" si="5"/>
        <v>0</v>
      </c>
      <c r="N36" s="5">
        <f t="shared" si="6"/>
        <v>0</v>
      </c>
      <c r="O36" s="5">
        <f t="shared" si="7"/>
        <v>0</v>
      </c>
      <c r="P36" s="5">
        <f t="shared" si="8"/>
        <v>0</v>
      </c>
      <c r="R36" s="5">
        <f t="shared" si="9"/>
        <v>0</v>
      </c>
      <c r="S36" s="5">
        <f t="shared" si="10"/>
        <v>0</v>
      </c>
      <c r="T36" s="5">
        <f t="shared" si="11"/>
        <v>0</v>
      </c>
      <c r="U36" s="5">
        <f t="shared" si="12"/>
        <v>0</v>
      </c>
      <c r="W36" s="5">
        <f t="shared" si="13"/>
        <v>0</v>
      </c>
      <c r="X36" s="5">
        <f t="shared" si="14"/>
        <v>0</v>
      </c>
      <c r="Y36" s="5">
        <f t="shared" si="15"/>
        <v>0</v>
      </c>
      <c r="Z36" s="5">
        <f t="shared" si="16"/>
        <v>0</v>
      </c>
      <c r="AB36" s="14">
        <f>(G36*Tariffe!$C$5)+('CALCOLO-NON MODIFICARE'!H36*Tariffe!$C$6)+('CALCOLO-NON MODIFICARE'!I36*Tariffe!$C$7)+('CALCOLO-NON MODIFICARE'!J36*Tariffe!$C$8)+('CALCOLO-NON MODIFICARE'!K36*Tariffe!$C$9)</f>
        <v>0</v>
      </c>
      <c r="AC36" s="14">
        <f>(M36*Tariffe!$G$5)+('CALCOLO-NON MODIFICARE'!N36*Tariffe!$G$6)+('CALCOLO-NON MODIFICARE'!O36*Tariffe!$G$7)+('CALCOLO-NON MODIFICARE'!P36*Tariffe!$G$8)</f>
        <v>0</v>
      </c>
      <c r="AD36" s="14">
        <f>(R36*Tariffe!$C$26)+('CALCOLO-NON MODIFICARE'!S36*Tariffe!$C$27)+('CALCOLO-NON MODIFICARE'!T36*Tariffe!$C$28)+('CALCOLO-NON MODIFICARE'!U36*Tariffe!$C$29)</f>
        <v>0</v>
      </c>
      <c r="AE36" s="14">
        <f>(W36*Tariffe!$G$26)+('CALCOLO-NON MODIFICARE'!X36*Tariffe!$G$27)+('CALCOLO-NON MODIFICARE'!Y36*Tariffe!$G$28)+('CALCOLO-NON MODIFICARE'!Z36*Tariffe!$G$29)</f>
        <v>0</v>
      </c>
      <c r="AF36" s="37"/>
      <c r="AG36" s="14" cm="1">
        <f t="array" ref="AG36">IF(D36&lt;&gt;"",_xlfn.IFS(D36=$B$2,Tariffe!$C$13/365*'Dati Generali'!$K$5,D36=$B$3,Tariffe!$G$13/365*'Dati Generali'!$K$5,D36=$B$4,Tariffe!$C$34/365*'Dati Generali'!$K$5*F36,D36=$B$5,Tariffe!$G$34/365*'Dati Generali'!$K$5*F36),0)</f>
        <v>0</v>
      </c>
      <c r="AH36" s="14" cm="1">
        <f t="array" ref="AH36">IF(D36&lt;&gt;"",IF('Dati Generali'!$D$8&lt;&gt;0,_xlfn.IFS(D36=$B$2,Tariffe!$C$14/365*'Dati Generali'!$K$5,D36=$B$3,Tariffe!$G$14/365*'Dati Generali'!$K$5,D36=$B$4,Tariffe!$C$35/365*'Dati Generali'!$K$5/'Dati Generali'!$I$16,D36=$B$5,Tariffe!$G$35/365*'Dati Generali'!$K$5/'Dati Generali'!$I$17),0),0)</f>
        <v>0</v>
      </c>
      <c r="AI36" s="14" cm="1">
        <f t="array" ref="AI36">IF(D36&lt;&gt;"",IF('Dati Generali'!$D$9&lt;&gt;0,_xlfn.IFS(D36=$B$2,Tariffe!$C$15/365*'Dati Generali'!$K$5,D36=$B$3,Tariffe!$G$15/365*'Dati Generali'!$K$5,D36=$B$4,Tariffe!$C$36/365*'Dati Generali'!$K$5/'Dati Generali'!$I$16,D36=$B$5,Tariffe!$G$36/365*'Dati Generali'!$K$5/'Dati Generali'!$I$17),0),0)</f>
        <v>0</v>
      </c>
      <c r="AJ36" s="37"/>
      <c r="AK36" s="14" cm="1">
        <f t="array" ref="AK36">IF(D36&lt;&gt;"",IF('Dati Generali'!$D$8&lt;&gt;0,_xlfn.IFS(D36=$B$2,E36*Tariffe!$C$10,D36=$B$3,E36*Tariffe!$G$9,D36=$B$4,E36*Tariffe!$C$30,D36=$B$5,E36*Tariffe!$G$30),0),0)</f>
        <v>0</v>
      </c>
      <c r="AL36" s="14" cm="1">
        <f t="array" ref="AL36">IF(D36&lt;&gt;"",IF('Dati Generali'!$D$9&lt;&gt;0,_xlfn.IFS(D36=$B$2,E36*Tariffe!$C$11,D36=$B$3,E36*Tariffe!$G$10,D36=$B$4,E36*Tariffe!$C$31,D36=$B$5,E36*Tariffe!$G$31),0),0)</f>
        <v>0</v>
      </c>
      <c r="AM36" s="37"/>
      <c r="AN36" s="14">
        <f>IF(E36&lt;&gt;0,'Dati Generali'!$D$10/'Dati Generali'!$G$100*'CALCOLO-NON MODIFICARE'!E36,0)</f>
        <v>0</v>
      </c>
      <c r="AP36" s="5">
        <f>ROUND(IF(D36=$B$2,($B$7/365)*'Dati Generali'!$K$5*'CALCOLO-NON MODIFICARE'!F36,0),0)</f>
        <v>0</v>
      </c>
      <c r="AQ36" s="5">
        <f>ROUND(IF(D36=$B$3,'CALCOLO-NON MODIFICARE'!$B$8/365*'Dati Generali'!$K$5,0),0)</f>
        <v>0</v>
      </c>
      <c r="AR36" s="5">
        <f>ROUND(IF(D36=$B$4,'CALCOLO-NON MODIFICARE'!$B$8/365*'Dati Generali'!$K$5*'CALCOLO-NON MODIFICARE'!F36,0),0)</f>
        <v>0</v>
      </c>
      <c r="AS36" s="5">
        <f>ROUND(IF(D36=$B$5,'CALCOLO-NON MODIFICARE'!$B$8/365*'Dati Generali'!$K$5*'CALCOLO-NON MODIFICARE'!F36,0),0)</f>
        <v>0</v>
      </c>
    </row>
    <row r="37" spans="3:45" x14ac:dyDescent="0.25">
      <c r="C37" s="4">
        <v>36</v>
      </c>
      <c r="D37" s="4" t="str">
        <f>IF('Dati Generali'!D64&lt;&gt;"",'Dati Generali'!D64,"")</f>
        <v/>
      </c>
      <c r="E37" s="5">
        <f>'Dati Generali'!G64</f>
        <v>0</v>
      </c>
      <c r="F37" s="5">
        <f>'Dati Generali'!I64</f>
        <v>0</v>
      </c>
      <c r="G37" s="5">
        <f t="shared" si="0"/>
        <v>0</v>
      </c>
      <c r="H37" s="5">
        <f t="shared" si="1"/>
        <v>0</v>
      </c>
      <c r="I37" s="5">
        <f t="shared" si="2"/>
        <v>0</v>
      </c>
      <c r="J37" s="5">
        <f t="shared" si="3"/>
        <v>0</v>
      </c>
      <c r="K37" s="5">
        <f t="shared" si="4"/>
        <v>0</v>
      </c>
      <c r="M37" s="5">
        <f t="shared" si="5"/>
        <v>0</v>
      </c>
      <c r="N37" s="5">
        <f t="shared" si="6"/>
        <v>0</v>
      </c>
      <c r="O37" s="5">
        <f t="shared" si="7"/>
        <v>0</v>
      </c>
      <c r="P37" s="5">
        <f t="shared" si="8"/>
        <v>0</v>
      </c>
      <c r="R37" s="5">
        <f t="shared" si="9"/>
        <v>0</v>
      </c>
      <c r="S37" s="5">
        <f t="shared" si="10"/>
        <v>0</v>
      </c>
      <c r="T37" s="5">
        <f t="shared" si="11"/>
        <v>0</v>
      </c>
      <c r="U37" s="5">
        <f t="shared" si="12"/>
        <v>0</v>
      </c>
      <c r="W37" s="5">
        <f t="shared" si="13"/>
        <v>0</v>
      </c>
      <c r="X37" s="5">
        <f t="shared" si="14"/>
        <v>0</v>
      </c>
      <c r="Y37" s="5">
        <f t="shared" si="15"/>
        <v>0</v>
      </c>
      <c r="Z37" s="5">
        <f t="shared" si="16"/>
        <v>0</v>
      </c>
      <c r="AB37" s="14">
        <f>(G37*Tariffe!$C$5)+('CALCOLO-NON MODIFICARE'!H37*Tariffe!$C$6)+('CALCOLO-NON MODIFICARE'!I37*Tariffe!$C$7)+('CALCOLO-NON MODIFICARE'!J37*Tariffe!$C$8)+('CALCOLO-NON MODIFICARE'!K37*Tariffe!$C$9)</f>
        <v>0</v>
      </c>
      <c r="AC37" s="14">
        <f>(M37*Tariffe!$G$5)+('CALCOLO-NON MODIFICARE'!N37*Tariffe!$G$6)+('CALCOLO-NON MODIFICARE'!O37*Tariffe!$G$7)+('CALCOLO-NON MODIFICARE'!P37*Tariffe!$G$8)</f>
        <v>0</v>
      </c>
      <c r="AD37" s="14">
        <f>(R37*Tariffe!$C$26)+('CALCOLO-NON MODIFICARE'!S37*Tariffe!$C$27)+('CALCOLO-NON MODIFICARE'!T37*Tariffe!$C$28)+('CALCOLO-NON MODIFICARE'!U37*Tariffe!$C$29)</f>
        <v>0</v>
      </c>
      <c r="AE37" s="14">
        <f>(W37*Tariffe!$G$26)+('CALCOLO-NON MODIFICARE'!X37*Tariffe!$G$27)+('CALCOLO-NON MODIFICARE'!Y37*Tariffe!$G$28)+('CALCOLO-NON MODIFICARE'!Z37*Tariffe!$G$29)</f>
        <v>0</v>
      </c>
      <c r="AF37" s="37"/>
      <c r="AG37" s="14" cm="1">
        <f t="array" ref="AG37">IF(D37&lt;&gt;"",_xlfn.IFS(D37=$B$2,Tariffe!$C$13/365*'Dati Generali'!$K$5,D37=$B$3,Tariffe!$G$13/365*'Dati Generali'!$K$5,D37=$B$4,Tariffe!$C$34/365*'Dati Generali'!$K$5*F37,D37=$B$5,Tariffe!$G$34/365*'Dati Generali'!$K$5*F37),0)</f>
        <v>0</v>
      </c>
      <c r="AH37" s="14" cm="1">
        <f t="array" ref="AH37">IF(D37&lt;&gt;"",IF('Dati Generali'!$D$8&lt;&gt;0,_xlfn.IFS(D37=$B$2,Tariffe!$C$14/365*'Dati Generali'!$K$5,D37=$B$3,Tariffe!$G$14/365*'Dati Generali'!$K$5,D37=$B$4,Tariffe!$C$35/365*'Dati Generali'!$K$5/'Dati Generali'!$I$16,D37=$B$5,Tariffe!$G$35/365*'Dati Generali'!$K$5/'Dati Generali'!$I$17),0),0)</f>
        <v>0</v>
      </c>
      <c r="AI37" s="14" cm="1">
        <f t="array" ref="AI37">IF(D37&lt;&gt;"",IF('Dati Generali'!$D$9&lt;&gt;0,_xlfn.IFS(D37=$B$2,Tariffe!$C$15/365*'Dati Generali'!$K$5,D37=$B$3,Tariffe!$G$15/365*'Dati Generali'!$K$5,D37=$B$4,Tariffe!$C$36/365*'Dati Generali'!$K$5/'Dati Generali'!$I$16,D37=$B$5,Tariffe!$G$36/365*'Dati Generali'!$K$5/'Dati Generali'!$I$17),0),0)</f>
        <v>0</v>
      </c>
      <c r="AJ37" s="37"/>
      <c r="AK37" s="14" cm="1">
        <f t="array" ref="AK37">IF(D37&lt;&gt;"",IF('Dati Generali'!$D$8&lt;&gt;0,_xlfn.IFS(D37=$B$2,E37*Tariffe!$C$10,D37=$B$3,E37*Tariffe!$G$9,D37=$B$4,E37*Tariffe!$C$30,D37=$B$5,E37*Tariffe!$G$30),0),0)</f>
        <v>0</v>
      </c>
      <c r="AL37" s="14" cm="1">
        <f t="array" ref="AL37">IF(D37&lt;&gt;"",IF('Dati Generali'!$D$9&lt;&gt;0,_xlfn.IFS(D37=$B$2,E37*Tariffe!$C$11,D37=$B$3,E37*Tariffe!$G$10,D37=$B$4,E37*Tariffe!$C$31,D37=$B$5,E37*Tariffe!$G$31),0),0)</f>
        <v>0</v>
      </c>
      <c r="AM37" s="37"/>
      <c r="AN37" s="14">
        <f>IF(E37&lt;&gt;0,'Dati Generali'!$D$10/'Dati Generali'!$G$100*'CALCOLO-NON MODIFICARE'!E37,0)</f>
        <v>0</v>
      </c>
      <c r="AP37" s="5">
        <f>ROUND(IF(D37=$B$2,($B$7/365)*'Dati Generali'!$K$5*'CALCOLO-NON MODIFICARE'!F37,0),0)</f>
        <v>0</v>
      </c>
      <c r="AQ37" s="5">
        <f>ROUND(IF(D37=$B$3,'CALCOLO-NON MODIFICARE'!$B$8/365*'Dati Generali'!$K$5,0),0)</f>
        <v>0</v>
      </c>
      <c r="AR37" s="5">
        <f>ROUND(IF(D37=$B$4,'CALCOLO-NON MODIFICARE'!$B$8/365*'Dati Generali'!$K$5*'CALCOLO-NON MODIFICARE'!F37,0),0)</f>
        <v>0</v>
      </c>
      <c r="AS37" s="5">
        <f>ROUND(IF(D37=$B$5,'CALCOLO-NON MODIFICARE'!$B$8/365*'Dati Generali'!$K$5*'CALCOLO-NON MODIFICARE'!F37,0),0)</f>
        <v>0</v>
      </c>
    </row>
    <row r="38" spans="3:45" x14ac:dyDescent="0.25">
      <c r="C38" s="4">
        <v>37</v>
      </c>
      <c r="D38" s="4" t="str">
        <f>IF('Dati Generali'!D65&lt;&gt;"",'Dati Generali'!D65,"")</f>
        <v/>
      </c>
      <c r="E38" s="5">
        <f>'Dati Generali'!G65</f>
        <v>0</v>
      </c>
      <c r="F38" s="5">
        <f>'Dati Generali'!I65</f>
        <v>0</v>
      </c>
      <c r="G38" s="5">
        <f t="shared" si="0"/>
        <v>0</v>
      </c>
      <c r="H38" s="5">
        <f t="shared" si="1"/>
        <v>0</v>
      </c>
      <c r="I38" s="5">
        <f t="shared" si="2"/>
        <v>0</v>
      </c>
      <c r="J38" s="5">
        <f t="shared" si="3"/>
        <v>0</v>
      </c>
      <c r="K38" s="5">
        <f t="shared" si="4"/>
        <v>0</v>
      </c>
      <c r="M38" s="5">
        <f t="shared" si="5"/>
        <v>0</v>
      </c>
      <c r="N38" s="5">
        <f t="shared" si="6"/>
        <v>0</v>
      </c>
      <c r="O38" s="5">
        <f t="shared" si="7"/>
        <v>0</v>
      </c>
      <c r="P38" s="5">
        <f t="shared" si="8"/>
        <v>0</v>
      </c>
      <c r="R38" s="5">
        <f t="shared" si="9"/>
        <v>0</v>
      </c>
      <c r="S38" s="5">
        <f t="shared" si="10"/>
        <v>0</v>
      </c>
      <c r="T38" s="5">
        <f t="shared" si="11"/>
        <v>0</v>
      </c>
      <c r="U38" s="5">
        <f t="shared" si="12"/>
        <v>0</v>
      </c>
      <c r="W38" s="5">
        <f t="shared" si="13"/>
        <v>0</v>
      </c>
      <c r="X38" s="5">
        <f t="shared" si="14"/>
        <v>0</v>
      </c>
      <c r="Y38" s="5">
        <f t="shared" si="15"/>
        <v>0</v>
      </c>
      <c r="Z38" s="5">
        <f t="shared" si="16"/>
        <v>0</v>
      </c>
      <c r="AB38" s="14">
        <f>(G38*Tariffe!$C$5)+('CALCOLO-NON MODIFICARE'!H38*Tariffe!$C$6)+('CALCOLO-NON MODIFICARE'!I38*Tariffe!$C$7)+('CALCOLO-NON MODIFICARE'!J38*Tariffe!$C$8)+('CALCOLO-NON MODIFICARE'!K38*Tariffe!$C$9)</f>
        <v>0</v>
      </c>
      <c r="AC38" s="14">
        <f>(M38*Tariffe!$G$5)+('CALCOLO-NON MODIFICARE'!N38*Tariffe!$G$6)+('CALCOLO-NON MODIFICARE'!O38*Tariffe!$G$7)+('CALCOLO-NON MODIFICARE'!P38*Tariffe!$G$8)</f>
        <v>0</v>
      </c>
      <c r="AD38" s="14">
        <f>(R38*Tariffe!$C$26)+('CALCOLO-NON MODIFICARE'!S38*Tariffe!$C$27)+('CALCOLO-NON MODIFICARE'!T38*Tariffe!$C$28)+('CALCOLO-NON MODIFICARE'!U38*Tariffe!$C$29)</f>
        <v>0</v>
      </c>
      <c r="AE38" s="14">
        <f>(W38*Tariffe!$G$26)+('CALCOLO-NON MODIFICARE'!X38*Tariffe!$G$27)+('CALCOLO-NON MODIFICARE'!Y38*Tariffe!$G$28)+('CALCOLO-NON MODIFICARE'!Z38*Tariffe!$G$29)</f>
        <v>0</v>
      </c>
      <c r="AF38" s="37"/>
      <c r="AG38" s="14" cm="1">
        <f t="array" ref="AG38">IF(D38&lt;&gt;"",_xlfn.IFS(D38=$B$2,Tariffe!$C$13/365*'Dati Generali'!$K$5,D38=$B$3,Tariffe!$G$13/365*'Dati Generali'!$K$5,D38=$B$4,Tariffe!$C$34/365*'Dati Generali'!$K$5*F38,D38=$B$5,Tariffe!$G$34/365*'Dati Generali'!$K$5*F38),0)</f>
        <v>0</v>
      </c>
      <c r="AH38" s="14" cm="1">
        <f t="array" ref="AH38">IF(D38&lt;&gt;"",IF('Dati Generali'!$D$8&lt;&gt;0,_xlfn.IFS(D38=$B$2,Tariffe!$C$14/365*'Dati Generali'!$K$5,D38=$B$3,Tariffe!$G$14/365*'Dati Generali'!$K$5,D38=$B$4,Tariffe!$C$35/365*'Dati Generali'!$K$5/'Dati Generali'!$I$16,D38=$B$5,Tariffe!$G$35/365*'Dati Generali'!$K$5/'Dati Generali'!$I$17),0),0)</f>
        <v>0</v>
      </c>
      <c r="AI38" s="14" cm="1">
        <f t="array" ref="AI38">IF(D38&lt;&gt;"",IF('Dati Generali'!$D$9&lt;&gt;0,_xlfn.IFS(D38=$B$2,Tariffe!$C$15/365*'Dati Generali'!$K$5,D38=$B$3,Tariffe!$G$15/365*'Dati Generali'!$K$5,D38=$B$4,Tariffe!$C$36/365*'Dati Generali'!$K$5/'Dati Generali'!$I$16,D38=$B$5,Tariffe!$G$36/365*'Dati Generali'!$K$5/'Dati Generali'!$I$17),0),0)</f>
        <v>0</v>
      </c>
      <c r="AJ38" s="37"/>
      <c r="AK38" s="14" cm="1">
        <f t="array" ref="AK38">IF(D38&lt;&gt;"",IF('Dati Generali'!$D$8&lt;&gt;0,_xlfn.IFS(D38=$B$2,E38*Tariffe!$C$10,D38=$B$3,E38*Tariffe!$G$9,D38=$B$4,E38*Tariffe!$C$30,D38=$B$5,E38*Tariffe!$G$30),0),0)</f>
        <v>0</v>
      </c>
      <c r="AL38" s="14" cm="1">
        <f t="array" ref="AL38">IF(D38&lt;&gt;"",IF('Dati Generali'!$D$9&lt;&gt;0,_xlfn.IFS(D38=$B$2,E38*Tariffe!$C$11,D38=$B$3,E38*Tariffe!$G$10,D38=$B$4,E38*Tariffe!$C$31,D38=$B$5,E38*Tariffe!$G$31),0),0)</f>
        <v>0</v>
      </c>
      <c r="AM38" s="37"/>
      <c r="AN38" s="14">
        <f>IF(E38&lt;&gt;0,'Dati Generali'!$D$10/'Dati Generali'!$G$100*'CALCOLO-NON MODIFICARE'!E38,0)</f>
        <v>0</v>
      </c>
      <c r="AP38" s="5">
        <f>ROUND(IF(D38=$B$2,($B$7/365)*'Dati Generali'!$K$5*'CALCOLO-NON MODIFICARE'!F38,0),0)</f>
        <v>0</v>
      </c>
      <c r="AQ38" s="5">
        <f>ROUND(IF(D38=$B$3,'CALCOLO-NON MODIFICARE'!$B$8/365*'Dati Generali'!$K$5,0),0)</f>
        <v>0</v>
      </c>
      <c r="AR38" s="5">
        <f>ROUND(IF(D38=$B$4,'CALCOLO-NON MODIFICARE'!$B$8/365*'Dati Generali'!$K$5*'CALCOLO-NON MODIFICARE'!F38,0),0)</f>
        <v>0</v>
      </c>
      <c r="AS38" s="5">
        <f>ROUND(IF(D38=$B$5,'CALCOLO-NON MODIFICARE'!$B$8/365*'Dati Generali'!$K$5*'CALCOLO-NON MODIFICARE'!F38,0),0)</f>
        <v>0</v>
      </c>
    </row>
    <row r="39" spans="3:45" x14ac:dyDescent="0.25">
      <c r="C39" s="4">
        <v>38</v>
      </c>
      <c r="D39" s="4" t="str">
        <f>IF('Dati Generali'!D66&lt;&gt;"",'Dati Generali'!D66,"")</f>
        <v/>
      </c>
      <c r="E39" s="5">
        <f>'Dati Generali'!G66</f>
        <v>0</v>
      </c>
      <c r="F39" s="5">
        <f>'Dati Generali'!I66</f>
        <v>0</v>
      </c>
      <c r="G39" s="5">
        <f t="shared" si="0"/>
        <v>0</v>
      </c>
      <c r="H39" s="5">
        <f t="shared" si="1"/>
        <v>0</v>
      </c>
      <c r="I39" s="5">
        <f t="shared" si="2"/>
        <v>0</v>
      </c>
      <c r="J39" s="5">
        <f t="shared" si="3"/>
        <v>0</v>
      </c>
      <c r="K39" s="5">
        <f t="shared" si="4"/>
        <v>0</v>
      </c>
      <c r="M39" s="5">
        <f t="shared" si="5"/>
        <v>0</v>
      </c>
      <c r="N39" s="5">
        <f t="shared" si="6"/>
        <v>0</v>
      </c>
      <c r="O39" s="5">
        <f t="shared" si="7"/>
        <v>0</v>
      </c>
      <c r="P39" s="5">
        <f t="shared" si="8"/>
        <v>0</v>
      </c>
      <c r="R39" s="5">
        <f t="shared" si="9"/>
        <v>0</v>
      </c>
      <c r="S39" s="5">
        <f t="shared" si="10"/>
        <v>0</v>
      </c>
      <c r="T39" s="5">
        <f t="shared" si="11"/>
        <v>0</v>
      </c>
      <c r="U39" s="5">
        <f t="shared" si="12"/>
        <v>0</v>
      </c>
      <c r="W39" s="5">
        <f t="shared" si="13"/>
        <v>0</v>
      </c>
      <c r="X39" s="5">
        <f t="shared" si="14"/>
        <v>0</v>
      </c>
      <c r="Y39" s="5">
        <f t="shared" si="15"/>
        <v>0</v>
      </c>
      <c r="Z39" s="5">
        <f t="shared" si="16"/>
        <v>0</v>
      </c>
      <c r="AB39" s="14">
        <f>(G39*Tariffe!$C$5)+('CALCOLO-NON MODIFICARE'!H39*Tariffe!$C$6)+('CALCOLO-NON MODIFICARE'!I39*Tariffe!$C$7)+('CALCOLO-NON MODIFICARE'!J39*Tariffe!$C$8)+('CALCOLO-NON MODIFICARE'!K39*Tariffe!$C$9)</f>
        <v>0</v>
      </c>
      <c r="AC39" s="14">
        <f>(M39*Tariffe!$G$5)+('CALCOLO-NON MODIFICARE'!N39*Tariffe!$G$6)+('CALCOLO-NON MODIFICARE'!O39*Tariffe!$G$7)+('CALCOLO-NON MODIFICARE'!P39*Tariffe!$G$8)</f>
        <v>0</v>
      </c>
      <c r="AD39" s="14">
        <f>(R39*Tariffe!$C$26)+('CALCOLO-NON MODIFICARE'!S39*Tariffe!$C$27)+('CALCOLO-NON MODIFICARE'!T39*Tariffe!$C$28)+('CALCOLO-NON MODIFICARE'!U39*Tariffe!$C$29)</f>
        <v>0</v>
      </c>
      <c r="AE39" s="14">
        <f>(W39*Tariffe!$G$26)+('CALCOLO-NON MODIFICARE'!X39*Tariffe!$G$27)+('CALCOLO-NON MODIFICARE'!Y39*Tariffe!$G$28)+('CALCOLO-NON MODIFICARE'!Z39*Tariffe!$G$29)</f>
        <v>0</v>
      </c>
      <c r="AF39" s="37"/>
      <c r="AG39" s="14" cm="1">
        <f t="array" ref="AG39">IF(D39&lt;&gt;"",_xlfn.IFS(D39=$B$2,Tariffe!$C$13/365*'Dati Generali'!$K$5,D39=$B$3,Tariffe!$G$13/365*'Dati Generali'!$K$5,D39=$B$4,Tariffe!$C$34/365*'Dati Generali'!$K$5*F39,D39=$B$5,Tariffe!$G$34/365*'Dati Generali'!$K$5*F39),0)</f>
        <v>0</v>
      </c>
      <c r="AH39" s="14" cm="1">
        <f t="array" ref="AH39">IF(D39&lt;&gt;"",IF('Dati Generali'!$D$8&lt;&gt;0,_xlfn.IFS(D39=$B$2,Tariffe!$C$14/365*'Dati Generali'!$K$5,D39=$B$3,Tariffe!$G$14/365*'Dati Generali'!$K$5,D39=$B$4,Tariffe!$C$35/365*'Dati Generali'!$K$5/'Dati Generali'!$I$16,D39=$B$5,Tariffe!$G$35/365*'Dati Generali'!$K$5/'Dati Generali'!$I$17),0),0)</f>
        <v>0</v>
      </c>
      <c r="AI39" s="14" cm="1">
        <f t="array" ref="AI39">IF(D39&lt;&gt;"",IF('Dati Generali'!$D$9&lt;&gt;0,_xlfn.IFS(D39=$B$2,Tariffe!$C$15/365*'Dati Generali'!$K$5,D39=$B$3,Tariffe!$G$15/365*'Dati Generali'!$K$5,D39=$B$4,Tariffe!$C$36/365*'Dati Generali'!$K$5/'Dati Generali'!$I$16,D39=$B$5,Tariffe!$G$36/365*'Dati Generali'!$K$5/'Dati Generali'!$I$17),0),0)</f>
        <v>0</v>
      </c>
      <c r="AJ39" s="37"/>
      <c r="AK39" s="14" cm="1">
        <f t="array" ref="AK39">IF(D39&lt;&gt;"",IF('Dati Generali'!$D$8&lt;&gt;0,_xlfn.IFS(D39=$B$2,E39*Tariffe!$C$10,D39=$B$3,E39*Tariffe!$G$9,D39=$B$4,E39*Tariffe!$C$30,D39=$B$5,E39*Tariffe!$G$30),0),0)</f>
        <v>0</v>
      </c>
      <c r="AL39" s="14" cm="1">
        <f t="array" ref="AL39">IF(D39&lt;&gt;"",IF('Dati Generali'!$D$9&lt;&gt;0,_xlfn.IFS(D39=$B$2,E39*Tariffe!$C$11,D39=$B$3,E39*Tariffe!$G$10,D39=$B$4,E39*Tariffe!$C$31,D39=$B$5,E39*Tariffe!$G$31),0),0)</f>
        <v>0</v>
      </c>
      <c r="AM39" s="37"/>
      <c r="AN39" s="14">
        <f>IF(E39&lt;&gt;0,'Dati Generali'!$D$10/'Dati Generali'!$G$100*'CALCOLO-NON MODIFICARE'!E39,0)</f>
        <v>0</v>
      </c>
      <c r="AP39" s="5">
        <f>ROUND(IF(D39=$B$2,($B$7/365)*'Dati Generali'!$K$5*'CALCOLO-NON MODIFICARE'!F39,0),0)</f>
        <v>0</v>
      </c>
      <c r="AQ39" s="5">
        <f>ROUND(IF(D39=$B$3,'CALCOLO-NON MODIFICARE'!$B$8/365*'Dati Generali'!$K$5,0),0)</f>
        <v>0</v>
      </c>
      <c r="AR39" s="5">
        <f>ROUND(IF(D39=$B$4,'CALCOLO-NON MODIFICARE'!$B$8/365*'Dati Generali'!$K$5*'CALCOLO-NON MODIFICARE'!F39,0),0)</f>
        <v>0</v>
      </c>
      <c r="AS39" s="5">
        <f>ROUND(IF(D39=$B$5,'CALCOLO-NON MODIFICARE'!$B$8/365*'Dati Generali'!$K$5*'CALCOLO-NON MODIFICARE'!F39,0),0)</f>
        <v>0</v>
      </c>
    </row>
    <row r="40" spans="3:45" x14ac:dyDescent="0.25">
      <c r="C40" s="4">
        <v>39</v>
      </c>
      <c r="D40" s="4" t="str">
        <f>IF('Dati Generali'!D67&lt;&gt;"",'Dati Generali'!D67,"")</f>
        <v/>
      </c>
      <c r="E40" s="5">
        <f>'Dati Generali'!G67</f>
        <v>0</v>
      </c>
      <c r="F40" s="5">
        <f>'Dati Generali'!I67</f>
        <v>0</v>
      </c>
      <c r="G40" s="5">
        <f t="shared" si="0"/>
        <v>0</v>
      </c>
      <c r="H40" s="5">
        <f t="shared" si="1"/>
        <v>0</v>
      </c>
      <c r="I40" s="5">
        <f t="shared" si="2"/>
        <v>0</v>
      </c>
      <c r="J40" s="5">
        <f t="shared" si="3"/>
        <v>0</v>
      </c>
      <c r="K40" s="5">
        <f t="shared" si="4"/>
        <v>0</v>
      </c>
      <c r="M40" s="5">
        <f t="shared" si="5"/>
        <v>0</v>
      </c>
      <c r="N40" s="5">
        <f t="shared" si="6"/>
        <v>0</v>
      </c>
      <c r="O40" s="5">
        <f t="shared" si="7"/>
        <v>0</v>
      </c>
      <c r="P40" s="5">
        <f t="shared" si="8"/>
        <v>0</v>
      </c>
      <c r="R40" s="5">
        <f t="shared" si="9"/>
        <v>0</v>
      </c>
      <c r="S40" s="5">
        <f t="shared" si="10"/>
        <v>0</v>
      </c>
      <c r="T40" s="5">
        <f t="shared" si="11"/>
        <v>0</v>
      </c>
      <c r="U40" s="5">
        <f t="shared" si="12"/>
        <v>0</v>
      </c>
      <c r="W40" s="5">
        <f t="shared" si="13"/>
        <v>0</v>
      </c>
      <c r="X40" s="5">
        <f t="shared" si="14"/>
        <v>0</v>
      </c>
      <c r="Y40" s="5">
        <f t="shared" si="15"/>
        <v>0</v>
      </c>
      <c r="Z40" s="5">
        <f t="shared" si="16"/>
        <v>0</v>
      </c>
      <c r="AB40" s="14">
        <f>(G40*Tariffe!$C$5)+('CALCOLO-NON MODIFICARE'!H40*Tariffe!$C$6)+('CALCOLO-NON MODIFICARE'!I40*Tariffe!$C$7)+('CALCOLO-NON MODIFICARE'!J40*Tariffe!$C$8)+('CALCOLO-NON MODIFICARE'!K40*Tariffe!$C$9)</f>
        <v>0</v>
      </c>
      <c r="AC40" s="14">
        <f>(M40*Tariffe!$G$5)+('CALCOLO-NON MODIFICARE'!N40*Tariffe!$G$6)+('CALCOLO-NON MODIFICARE'!O40*Tariffe!$G$7)+('CALCOLO-NON MODIFICARE'!P40*Tariffe!$G$8)</f>
        <v>0</v>
      </c>
      <c r="AD40" s="14">
        <f>(R40*Tariffe!$C$26)+('CALCOLO-NON MODIFICARE'!S40*Tariffe!$C$27)+('CALCOLO-NON MODIFICARE'!T40*Tariffe!$C$28)+('CALCOLO-NON MODIFICARE'!U40*Tariffe!$C$29)</f>
        <v>0</v>
      </c>
      <c r="AE40" s="14">
        <f>(W40*Tariffe!$G$26)+('CALCOLO-NON MODIFICARE'!X40*Tariffe!$G$27)+('CALCOLO-NON MODIFICARE'!Y40*Tariffe!$G$28)+('CALCOLO-NON MODIFICARE'!Z40*Tariffe!$G$29)</f>
        <v>0</v>
      </c>
      <c r="AF40" s="37"/>
      <c r="AG40" s="14" cm="1">
        <f t="array" ref="AG40">IF(D40&lt;&gt;"",_xlfn.IFS(D40=$B$2,Tariffe!$C$13/365*'Dati Generali'!$K$5,D40=$B$3,Tariffe!$G$13/365*'Dati Generali'!$K$5,D40=$B$4,Tariffe!$C$34/365*'Dati Generali'!$K$5*F40,D40=$B$5,Tariffe!$G$34/365*'Dati Generali'!$K$5*F40),0)</f>
        <v>0</v>
      </c>
      <c r="AH40" s="14" cm="1">
        <f t="array" ref="AH40">IF(D40&lt;&gt;"",IF('Dati Generali'!$D$8&lt;&gt;0,_xlfn.IFS(D40=$B$2,Tariffe!$C$14/365*'Dati Generali'!$K$5,D40=$B$3,Tariffe!$G$14/365*'Dati Generali'!$K$5,D40=$B$4,Tariffe!$C$35/365*'Dati Generali'!$K$5/'Dati Generali'!$I$16,D40=$B$5,Tariffe!$G$35/365*'Dati Generali'!$K$5/'Dati Generali'!$I$17),0),0)</f>
        <v>0</v>
      </c>
      <c r="AI40" s="14" cm="1">
        <f t="array" ref="AI40">IF(D40&lt;&gt;"",IF('Dati Generali'!$D$9&lt;&gt;0,_xlfn.IFS(D40=$B$2,Tariffe!$C$15/365*'Dati Generali'!$K$5,D40=$B$3,Tariffe!$G$15/365*'Dati Generali'!$K$5,D40=$B$4,Tariffe!$C$36/365*'Dati Generali'!$K$5/'Dati Generali'!$I$16,D40=$B$5,Tariffe!$G$36/365*'Dati Generali'!$K$5/'Dati Generali'!$I$17),0),0)</f>
        <v>0</v>
      </c>
      <c r="AJ40" s="37"/>
      <c r="AK40" s="14" cm="1">
        <f t="array" ref="AK40">IF(D40&lt;&gt;"",IF('Dati Generali'!$D$8&lt;&gt;0,_xlfn.IFS(D40=$B$2,E40*Tariffe!$C$10,D40=$B$3,E40*Tariffe!$G$9,D40=$B$4,E40*Tariffe!$C$30,D40=$B$5,E40*Tariffe!$G$30),0),0)</f>
        <v>0</v>
      </c>
      <c r="AL40" s="14" cm="1">
        <f t="array" ref="AL40">IF(D40&lt;&gt;"",IF('Dati Generali'!$D$9&lt;&gt;0,_xlfn.IFS(D40=$B$2,E40*Tariffe!$C$11,D40=$B$3,E40*Tariffe!$G$10,D40=$B$4,E40*Tariffe!$C$31,D40=$B$5,E40*Tariffe!$G$31),0),0)</f>
        <v>0</v>
      </c>
      <c r="AM40" s="37"/>
      <c r="AN40" s="14">
        <f>IF(E40&lt;&gt;0,'Dati Generali'!$D$10/'Dati Generali'!$G$100*'CALCOLO-NON MODIFICARE'!E40,0)</f>
        <v>0</v>
      </c>
      <c r="AP40" s="5">
        <f>ROUND(IF(D40=$B$2,($B$7/365)*'Dati Generali'!$K$5*'CALCOLO-NON MODIFICARE'!F40,0),0)</f>
        <v>0</v>
      </c>
      <c r="AQ40" s="5">
        <f>ROUND(IF(D40=$B$3,'CALCOLO-NON MODIFICARE'!$B$8/365*'Dati Generali'!$K$5,0),0)</f>
        <v>0</v>
      </c>
      <c r="AR40" s="5">
        <f>ROUND(IF(D40=$B$4,'CALCOLO-NON MODIFICARE'!$B$8/365*'Dati Generali'!$K$5*'CALCOLO-NON MODIFICARE'!F40,0),0)</f>
        <v>0</v>
      </c>
      <c r="AS40" s="5">
        <f>ROUND(IF(D40=$B$5,'CALCOLO-NON MODIFICARE'!$B$8/365*'Dati Generali'!$K$5*'CALCOLO-NON MODIFICARE'!F40,0),0)</f>
        <v>0</v>
      </c>
    </row>
    <row r="41" spans="3:45" x14ac:dyDescent="0.25">
      <c r="C41" s="4">
        <v>40</v>
      </c>
      <c r="D41" s="4" t="str">
        <f>IF('Dati Generali'!D68&lt;&gt;"",'Dati Generali'!D68,"")</f>
        <v/>
      </c>
      <c r="E41" s="5">
        <f>'Dati Generali'!G68</f>
        <v>0</v>
      </c>
      <c r="F41" s="5">
        <f>'Dati Generali'!I68</f>
        <v>0</v>
      </c>
      <c r="G41" s="5">
        <f t="shared" si="0"/>
        <v>0</v>
      </c>
      <c r="H41" s="5">
        <f t="shared" si="1"/>
        <v>0</v>
      </c>
      <c r="I41" s="5">
        <f t="shared" si="2"/>
        <v>0</v>
      </c>
      <c r="J41" s="5">
        <f t="shared" si="3"/>
        <v>0</v>
      </c>
      <c r="K41" s="5">
        <f t="shared" si="4"/>
        <v>0</v>
      </c>
      <c r="M41" s="5">
        <f t="shared" si="5"/>
        <v>0</v>
      </c>
      <c r="N41" s="5">
        <f t="shared" si="6"/>
        <v>0</v>
      </c>
      <c r="O41" s="5">
        <f t="shared" si="7"/>
        <v>0</v>
      </c>
      <c r="P41" s="5">
        <f t="shared" si="8"/>
        <v>0</v>
      </c>
      <c r="R41" s="5">
        <f t="shared" si="9"/>
        <v>0</v>
      </c>
      <c r="S41" s="5">
        <f t="shared" si="10"/>
        <v>0</v>
      </c>
      <c r="T41" s="5">
        <f t="shared" si="11"/>
        <v>0</v>
      </c>
      <c r="U41" s="5">
        <f t="shared" si="12"/>
        <v>0</v>
      </c>
      <c r="W41" s="5">
        <f t="shared" si="13"/>
        <v>0</v>
      </c>
      <c r="X41" s="5">
        <f t="shared" si="14"/>
        <v>0</v>
      </c>
      <c r="Y41" s="5">
        <f t="shared" si="15"/>
        <v>0</v>
      </c>
      <c r="Z41" s="5">
        <f t="shared" si="16"/>
        <v>0</v>
      </c>
      <c r="AB41" s="14">
        <f>(G41*Tariffe!$C$5)+('CALCOLO-NON MODIFICARE'!H41*Tariffe!$C$6)+('CALCOLO-NON MODIFICARE'!I41*Tariffe!$C$7)+('CALCOLO-NON MODIFICARE'!J41*Tariffe!$C$8)+('CALCOLO-NON MODIFICARE'!K41*Tariffe!$C$9)</f>
        <v>0</v>
      </c>
      <c r="AC41" s="14">
        <f>(M41*Tariffe!$G$5)+('CALCOLO-NON MODIFICARE'!N41*Tariffe!$G$6)+('CALCOLO-NON MODIFICARE'!O41*Tariffe!$G$7)+('CALCOLO-NON MODIFICARE'!P41*Tariffe!$G$8)</f>
        <v>0</v>
      </c>
      <c r="AD41" s="14">
        <f>(R41*Tariffe!$C$26)+('CALCOLO-NON MODIFICARE'!S41*Tariffe!$C$27)+('CALCOLO-NON MODIFICARE'!T41*Tariffe!$C$28)+('CALCOLO-NON MODIFICARE'!U41*Tariffe!$C$29)</f>
        <v>0</v>
      </c>
      <c r="AE41" s="14">
        <f>(W41*Tariffe!$G$26)+('CALCOLO-NON MODIFICARE'!X41*Tariffe!$G$27)+('CALCOLO-NON MODIFICARE'!Y41*Tariffe!$G$28)+('CALCOLO-NON MODIFICARE'!Z41*Tariffe!$G$29)</f>
        <v>0</v>
      </c>
      <c r="AF41" s="37"/>
      <c r="AG41" s="14" cm="1">
        <f t="array" ref="AG41">IF(D41&lt;&gt;"",_xlfn.IFS(D41=$B$2,Tariffe!$C$13/365*'Dati Generali'!$K$5,D41=$B$3,Tariffe!$G$13/365*'Dati Generali'!$K$5,D41=$B$4,Tariffe!$C$34/365*'Dati Generali'!$K$5*F41,D41=$B$5,Tariffe!$G$34/365*'Dati Generali'!$K$5*F41),0)</f>
        <v>0</v>
      </c>
      <c r="AH41" s="14" cm="1">
        <f t="array" ref="AH41">IF(D41&lt;&gt;"",IF('Dati Generali'!$D$8&lt;&gt;0,_xlfn.IFS(D41=$B$2,Tariffe!$C$14/365*'Dati Generali'!$K$5,D41=$B$3,Tariffe!$G$14/365*'Dati Generali'!$K$5,D41=$B$4,Tariffe!$C$35/365*'Dati Generali'!$K$5/'Dati Generali'!$I$16,D41=$B$5,Tariffe!$G$35/365*'Dati Generali'!$K$5/'Dati Generali'!$I$17),0),0)</f>
        <v>0</v>
      </c>
      <c r="AI41" s="14" cm="1">
        <f t="array" ref="AI41">IF(D41&lt;&gt;"",IF('Dati Generali'!$D$9&lt;&gt;0,_xlfn.IFS(D41=$B$2,Tariffe!$C$15/365*'Dati Generali'!$K$5,D41=$B$3,Tariffe!$G$15/365*'Dati Generali'!$K$5,D41=$B$4,Tariffe!$C$36/365*'Dati Generali'!$K$5/'Dati Generali'!$I$16,D41=$B$5,Tariffe!$G$36/365*'Dati Generali'!$K$5/'Dati Generali'!$I$17),0),0)</f>
        <v>0</v>
      </c>
      <c r="AJ41" s="37"/>
      <c r="AK41" s="14" cm="1">
        <f t="array" ref="AK41">IF(D41&lt;&gt;"",IF('Dati Generali'!$D$8&lt;&gt;0,_xlfn.IFS(D41=$B$2,E41*Tariffe!$C$10,D41=$B$3,E41*Tariffe!$G$9,D41=$B$4,E41*Tariffe!$C$30,D41=$B$5,E41*Tariffe!$G$30),0),0)</f>
        <v>0</v>
      </c>
      <c r="AL41" s="14" cm="1">
        <f t="array" ref="AL41">IF(D41&lt;&gt;"",IF('Dati Generali'!$D$9&lt;&gt;0,_xlfn.IFS(D41=$B$2,E41*Tariffe!$C$11,D41=$B$3,E41*Tariffe!$G$10,D41=$B$4,E41*Tariffe!$C$31,D41=$B$5,E41*Tariffe!$G$31),0),0)</f>
        <v>0</v>
      </c>
      <c r="AM41" s="37"/>
      <c r="AN41" s="14">
        <f>IF(E41&lt;&gt;0,'Dati Generali'!$D$10/'Dati Generali'!$G$100*'CALCOLO-NON MODIFICARE'!E41,0)</f>
        <v>0</v>
      </c>
      <c r="AP41" s="5">
        <f>ROUND(IF(D41=$B$2,($B$7/365)*'Dati Generali'!$K$5*'CALCOLO-NON MODIFICARE'!F41,0),0)</f>
        <v>0</v>
      </c>
      <c r="AQ41" s="5">
        <f>ROUND(IF(D41=$B$3,'CALCOLO-NON MODIFICARE'!$B$8/365*'Dati Generali'!$K$5,0),0)</f>
        <v>0</v>
      </c>
      <c r="AR41" s="5">
        <f>ROUND(IF(D41=$B$4,'CALCOLO-NON MODIFICARE'!$B$8/365*'Dati Generali'!$K$5*'CALCOLO-NON MODIFICARE'!F41,0),0)</f>
        <v>0</v>
      </c>
      <c r="AS41" s="5">
        <f>ROUND(IF(D41=$B$5,'CALCOLO-NON MODIFICARE'!$B$8/365*'Dati Generali'!$K$5*'CALCOLO-NON MODIFICARE'!F41,0),0)</f>
        <v>0</v>
      </c>
    </row>
    <row r="42" spans="3:45" x14ac:dyDescent="0.25">
      <c r="C42" s="4">
        <v>41</v>
      </c>
      <c r="D42" s="4" t="str">
        <f>IF('Dati Generali'!D69&lt;&gt;"",'Dati Generali'!D69,"")</f>
        <v/>
      </c>
      <c r="E42" s="5">
        <f>'Dati Generali'!G69</f>
        <v>0</v>
      </c>
      <c r="F42" s="5">
        <f>'Dati Generali'!I69</f>
        <v>0</v>
      </c>
      <c r="G42" s="5">
        <f t="shared" si="0"/>
        <v>0</v>
      </c>
      <c r="H42" s="5">
        <f t="shared" si="1"/>
        <v>0</v>
      </c>
      <c r="I42" s="5">
        <f t="shared" si="2"/>
        <v>0</v>
      </c>
      <c r="J42" s="5">
        <f t="shared" si="3"/>
        <v>0</v>
      </c>
      <c r="K42" s="5">
        <f t="shared" si="4"/>
        <v>0</v>
      </c>
      <c r="M42" s="5">
        <f t="shared" si="5"/>
        <v>0</v>
      </c>
      <c r="N42" s="5">
        <f t="shared" si="6"/>
        <v>0</v>
      </c>
      <c r="O42" s="5">
        <f t="shared" si="7"/>
        <v>0</v>
      </c>
      <c r="P42" s="5">
        <f t="shared" si="8"/>
        <v>0</v>
      </c>
      <c r="R42" s="5">
        <f t="shared" si="9"/>
        <v>0</v>
      </c>
      <c r="S42" s="5">
        <f t="shared" si="10"/>
        <v>0</v>
      </c>
      <c r="T42" s="5">
        <f t="shared" si="11"/>
        <v>0</v>
      </c>
      <c r="U42" s="5">
        <f t="shared" si="12"/>
        <v>0</v>
      </c>
      <c r="W42" s="5">
        <f t="shared" si="13"/>
        <v>0</v>
      </c>
      <c r="X42" s="5">
        <f t="shared" si="14"/>
        <v>0</v>
      </c>
      <c r="Y42" s="5">
        <f t="shared" si="15"/>
        <v>0</v>
      </c>
      <c r="Z42" s="5">
        <f t="shared" si="16"/>
        <v>0</v>
      </c>
      <c r="AB42" s="14">
        <f>(G42*Tariffe!$C$5)+('CALCOLO-NON MODIFICARE'!H42*Tariffe!$C$6)+('CALCOLO-NON MODIFICARE'!I42*Tariffe!$C$7)+('CALCOLO-NON MODIFICARE'!J42*Tariffe!$C$8)+('CALCOLO-NON MODIFICARE'!K42*Tariffe!$C$9)</f>
        <v>0</v>
      </c>
      <c r="AC42" s="14">
        <f>(M42*Tariffe!$G$5)+('CALCOLO-NON MODIFICARE'!N42*Tariffe!$G$6)+('CALCOLO-NON MODIFICARE'!O42*Tariffe!$G$7)+('CALCOLO-NON MODIFICARE'!P42*Tariffe!$G$8)</f>
        <v>0</v>
      </c>
      <c r="AD42" s="14">
        <f>(R42*Tariffe!$C$26)+('CALCOLO-NON MODIFICARE'!S42*Tariffe!$C$27)+('CALCOLO-NON MODIFICARE'!T42*Tariffe!$C$28)+('CALCOLO-NON MODIFICARE'!U42*Tariffe!$C$29)</f>
        <v>0</v>
      </c>
      <c r="AE42" s="14">
        <f>(W42*Tariffe!$G$26)+('CALCOLO-NON MODIFICARE'!X42*Tariffe!$G$27)+('CALCOLO-NON MODIFICARE'!Y42*Tariffe!$G$28)+('CALCOLO-NON MODIFICARE'!Z42*Tariffe!$G$29)</f>
        <v>0</v>
      </c>
      <c r="AF42" s="37"/>
      <c r="AG42" s="14" cm="1">
        <f t="array" ref="AG42">IF(D42&lt;&gt;"",_xlfn.IFS(D42=$B$2,Tariffe!$C$13/365*'Dati Generali'!$K$5,D42=$B$3,Tariffe!$G$13/365*'Dati Generali'!$K$5,D42=$B$4,Tariffe!$C$34/365*'Dati Generali'!$K$5*F42,D42=$B$5,Tariffe!$G$34/365*'Dati Generali'!$K$5*F42),0)</f>
        <v>0</v>
      </c>
      <c r="AH42" s="14" cm="1">
        <f t="array" ref="AH42">IF(D42&lt;&gt;"",IF('Dati Generali'!$D$8&lt;&gt;0,_xlfn.IFS(D42=$B$2,Tariffe!$C$14/365*'Dati Generali'!$K$5,D42=$B$3,Tariffe!$G$14/365*'Dati Generali'!$K$5,D42=$B$4,Tariffe!$C$35/365*'Dati Generali'!$K$5/'Dati Generali'!$I$16,D42=$B$5,Tariffe!$G$35/365*'Dati Generali'!$K$5/'Dati Generali'!$I$17),0),0)</f>
        <v>0</v>
      </c>
      <c r="AI42" s="14" cm="1">
        <f t="array" ref="AI42">IF(D42&lt;&gt;"",IF('Dati Generali'!$D$9&lt;&gt;0,_xlfn.IFS(D42=$B$2,Tariffe!$C$15/365*'Dati Generali'!$K$5,D42=$B$3,Tariffe!$G$15/365*'Dati Generali'!$K$5,D42=$B$4,Tariffe!$C$36/365*'Dati Generali'!$K$5/'Dati Generali'!$I$16,D42=$B$5,Tariffe!$G$36/365*'Dati Generali'!$K$5/'Dati Generali'!$I$17),0),0)</f>
        <v>0</v>
      </c>
      <c r="AJ42" s="37"/>
      <c r="AK42" s="14" cm="1">
        <f t="array" ref="AK42">IF(D42&lt;&gt;"",IF('Dati Generali'!$D$8&lt;&gt;0,_xlfn.IFS(D42=$B$2,E42*Tariffe!$C$10,D42=$B$3,E42*Tariffe!$G$9,D42=$B$4,E42*Tariffe!$C$30,D42=$B$5,E42*Tariffe!$G$30),0),0)</f>
        <v>0</v>
      </c>
      <c r="AL42" s="14" cm="1">
        <f t="array" ref="AL42">IF(D42&lt;&gt;"",IF('Dati Generali'!$D$9&lt;&gt;0,_xlfn.IFS(D42=$B$2,E42*Tariffe!$C$11,D42=$B$3,E42*Tariffe!$G$10,D42=$B$4,E42*Tariffe!$C$31,D42=$B$5,E42*Tariffe!$G$31),0),0)</f>
        <v>0</v>
      </c>
      <c r="AM42" s="37"/>
      <c r="AN42" s="14">
        <f>IF(E42&lt;&gt;0,'Dati Generali'!$D$10/'Dati Generali'!$G$100*'CALCOLO-NON MODIFICARE'!E42,0)</f>
        <v>0</v>
      </c>
      <c r="AP42" s="5">
        <f>ROUND(IF(D42=$B$2,($B$7/365)*'Dati Generali'!$K$5*'CALCOLO-NON MODIFICARE'!F42,0),0)</f>
        <v>0</v>
      </c>
      <c r="AQ42" s="5">
        <f>ROUND(IF(D42=$B$3,'CALCOLO-NON MODIFICARE'!$B$8/365*'Dati Generali'!$K$5,0),0)</f>
        <v>0</v>
      </c>
      <c r="AR42" s="5">
        <f>ROUND(IF(D42=$B$4,'CALCOLO-NON MODIFICARE'!$B$8/365*'Dati Generali'!$K$5*'CALCOLO-NON MODIFICARE'!F42,0),0)</f>
        <v>0</v>
      </c>
      <c r="AS42" s="5">
        <f>ROUND(IF(D42=$B$5,'CALCOLO-NON MODIFICARE'!$B$8/365*'Dati Generali'!$K$5*'CALCOLO-NON MODIFICARE'!F42,0),0)</f>
        <v>0</v>
      </c>
    </row>
    <row r="43" spans="3:45" x14ac:dyDescent="0.25">
      <c r="C43" s="4">
        <v>42</v>
      </c>
      <c r="D43" s="4" t="str">
        <f>IF('Dati Generali'!D70&lt;&gt;"",'Dati Generali'!D70,"")</f>
        <v/>
      </c>
      <c r="E43" s="5">
        <f>'Dati Generali'!G70</f>
        <v>0</v>
      </c>
      <c r="F43" s="5">
        <f>'Dati Generali'!I70</f>
        <v>0</v>
      </c>
      <c r="G43" s="5">
        <f t="shared" si="0"/>
        <v>0</v>
      </c>
      <c r="H43" s="5">
        <f t="shared" si="1"/>
        <v>0</v>
      </c>
      <c r="I43" s="5">
        <f t="shared" si="2"/>
        <v>0</v>
      </c>
      <c r="J43" s="5">
        <f t="shared" si="3"/>
        <v>0</v>
      </c>
      <c r="K43" s="5">
        <f t="shared" si="4"/>
        <v>0</v>
      </c>
      <c r="M43" s="5">
        <f t="shared" si="5"/>
        <v>0</v>
      </c>
      <c r="N43" s="5">
        <f t="shared" si="6"/>
        <v>0</v>
      </c>
      <c r="O43" s="5">
        <f t="shared" si="7"/>
        <v>0</v>
      </c>
      <c r="P43" s="5">
        <f t="shared" si="8"/>
        <v>0</v>
      </c>
      <c r="R43" s="5">
        <f t="shared" si="9"/>
        <v>0</v>
      </c>
      <c r="S43" s="5">
        <f t="shared" si="10"/>
        <v>0</v>
      </c>
      <c r="T43" s="5">
        <f t="shared" si="11"/>
        <v>0</v>
      </c>
      <c r="U43" s="5">
        <f t="shared" si="12"/>
        <v>0</v>
      </c>
      <c r="W43" s="5">
        <f t="shared" si="13"/>
        <v>0</v>
      </c>
      <c r="X43" s="5">
        <f t="shared" si="14"/>
        <v>0</v>
      </c>
      <c r="Y43" s="5">
        <f t="shared" si="15"/>
        <v>0</v>
      </c>
      <c r="Z43" s="5">
        <f t="shared" si="16"/>
        <v>0</v>
      </c>
      <c r="AB43" s="14">
        <f>(G43*Tariffe!$C$5)+('CALCOLO-NON MODIFICARE'!H43*Tariffe!$C$6)+('CALCOLO-NON MODIFICARE'!I43*Tariffe!$C$7)+('CALCOLO-NON MODIFICARE'!J43*Tariffe!$C$8)+('CALCOLO-NON MODIFICARE'!K43*Tariffe!$C$9)</f>
        <v>0</v>
      </c>
      <c r="AC43" s="14">
        <f>(M43*Tariffe!$G$5)+('CALCOLO-NON MODIFICARE'!N43*Tariffe!$G$6)+('CALCOLO-NON MODIFICARE'!O43*Tariffe!$G$7)+('CALCOLO-NON MODIFICARE'!P43*Tariffe!$G$8)</f>
        <v>0</v>
      </c>
      <c r="AD43" s="14">
        <f>(R43*Tariffe!$C$26)+('CALCOLO-NON MODIFICARE'!S43*Tariffe!$C$27)+('CALCOLO-NON MODIFICARE'!T43*Tariffe!$C$28)+('CALCOLO-NON MODIFICARE'!U43*Tariffe!$C$29)</f>
        <v>0</v>
      </c>
      <c r="AE43" s="14">
        <f>(W43*Tariffe!$G$26)+('CALCOLO-NON MODIFICARE'!X43*Tariffe!$G$27)+('CALCOLO-NON MODIFICARE'!Y43*Tariffe!$G$28)+('CALCOLO-NON MODIFICARE'!Z43*Tariffe!$G$29)</f>
        <v>0</v>
      </c>
      <c r="AF43" s="37"/>
      <c r="AG43" s="14" cm="1">
        <f t="array" ref="AG43">IF(D43&lt;&gt;"",_xlfn.IFS(D43=$B$2,Tariffe!$C$13/365*'Dati Generali'!$K$5,D43=$B$3,Tariffe!$G$13/365*'Dati Generali'!$K$5,D43=$B$4,Tariffe!$C$34/365*'Dati Generali'!$K$5*F43,D43=$B$5,Tariffe!$G$34/365*'Dati Generali'!$K$5*F43),0)</f>
        <v>0</v>
      </c>
      <c r="AH43" s="14" cm="1">
        <f t="array" ref="AH43">IF(D43&lt;&gt;"",IF('Dati Generali'!$D$8&lt;&gt;0,_xlfn.IFS(D43=$B$2,Tariffe!$C$14/365*'Dati Generali'!$K$5,D43=$B$3,Tariffe!$G$14/365*'Dati Generali'!$K$5,D43=$B$4,Tariffe!$C$35/365*'Dati Generali'!$K$5/'Dati Generali'!$I$16,D43=$B$5,Tariffe!$G$35/365*'Dati Generali'!$K$5/'Dati Generali'!$I$17),0),0)</f>
        <v>0</v>
      </c>
      <c r="AI43" s="14" cm="1">
        <f t="array" ref="AI43">IF(D43&lt;&gt;"",IF('Dati Generali'!$D$9&lt;&gt;0,_xlfn.IFS(D43=$B$2,Tariffe!$C$15/365*'Dati Generali'!$K$5,D43=$B$3,Tariffe!$G$15/365*'Dati Generali'!$K$5,D43=$B$4,Tariffe!$C$36/365*'Dati Generali'!$K$5/'Dati Generali'!$I$16,D43=$B$5,Tariffe!$G$36/365*'Dati Generali'!$K$5/'Dati Generali'!$I$17),0),0)</f>
        <v>0</v>
      </c>
      <c r="AJ43" s="37"/>
      <c r="AK43" s="14" cm="1">
        <f t="array" ref="AK43">IF(D43&lt;&gt;"",IF('Dati Generali'!$D$8&lt;&gt;0,_xlfn.IFS(D43=$B$2,E43*Tariffe!$C$10,D43=$B$3,E43*Tariffe!$G$9,D43=$B$4,E43*Tariffe!$C$30,D43=$B$5,E43*Tariffe!$G$30),0),0)</f>
        <v>0</v>
      </c>
      <c r="AL43" s="14" cm="1">
        <f t="array" ref="AL43">IF(D43&lt;&gt;"",IF('Dati Generali'!$D$9&lt;&gt;0,_xlfn.IFS(D43=$B$2,E43*Tariffe!$C$11,D43=$B$3,E43*Tariffe!$G$10,D43=$B$4,E43*Tariffe!$C$31,D43=$B$5,E43*Tariffe!$G$31),0),0)</f>
        <v>0</v>
      </c>
      <c r="AM43" s="37"/>
      <c r="AN43" s="14">
        <f>IF(E43&lt;&gt;0,'Dati Generali'!$D$10/'Dati Generali'!$G$100*'CALCOLO-NON MODIFICARE'!E43,0)</f>
        <v>0</v>
      </c>
      <c r="AP43" s="5">
        <f>ROUND(IF(D43=$B$2,($B$7/365)*'Dati Generali'!$K$5*'CALCOLO-NON MODIFICARE'!F43,0),0)</f>
        <v>0</v>
      </c>
      <c r="AQ43" s="5">
        <f>ROUND(IF(D43=$B$3,'CALCOLO-NON MODIFICARE'!$B$8/365*'Dati Generali'!$K$5,0),0)</f>
        <v>0</v>
      </c>
      <c r="AR43" s="5">
        <f>ROUND(IF(D43=$B$4,'CALCOLO-NON MODIFICARE'!$B$8/365*'Dati Generali'!$K$5*'CALCOLO-NON MODIFICARE'!F43,0),0)</f>
        <v>0</v>
      </c>
      <c r="AS43" s="5">
        <f>ROUND(IF(D43=$B$5,'CALCOLO-NON MODIFICARE'!$B$8/365*'Dati Generali'!$K$5*'CALCOLO-NON MODIFICARE'!F43,0),0)</f>
        <v>0</v>
      </c>
    </row>
    <row r="44" spans="3:45" x14ac:dyDescent="0.25">
      <c r="C44" s="4">
        <v>43</v>
      </c>
      <c r="D44" s="4" t="str">
        <f>IF('Dati Generali'!D71&lt;&gt;"",'Dati Generali'!D71,"")</f>
        <v/>
      </c>
      <c r="E44" s="5">
        <f>'Dati Generali'!G71</f>
        <v>0</v>
      </c>
      <c r="F44" s="5">
        <f>'Dati Generali'!I71</f>
        <v>0</v>
      </c>
      <c r="G44" s="5">
        <f t="shared" si="0"/>
        <v>0</v>
      </c>
      <c r="H44" s="5">
        <f t="shared" si="1"/>
        <v>0</v>
      </c>
      <c r="I44" s="5">
        <f t="shared" si="2"/>
        <v>0</v>
      </c>
      <c r="J44" s="5">
        <f t="shared" si="3"/>
        <v>0</v>
      </c>
      <c r="K44" s="5">
        <f t="shared" si="4"/>
        <v>0</v>
      </c>
      <c r="M44" s="5">
        <f t="shared" si="5"/>
        <v>0</v>
      </c>
      <c r="N44" s="5">
        <f t="shared" si="6"/>
        <v>0</v>
      </c>
      <c r="O44" s="5">
        <f t="shared" si="7"/>
        <v>0</v>
      </c>
      <c r="P44" s="5">
        <f t="shared" si="8"/>
        <v>0</v>
      </c>
      <c r="R44" s="5">
        <f t="shared" si="9"/>
        <v>0</v>
      </c>
      <c r="S44" s="5">
        <f t="shared" si="10"/>
        <v>0</v>
      </c>
      <c r="T44" s="5">
        <f t="shared" si="11"/>
        <v>0</v>
      </c>
      <c r="U44" s="5">
        <f t="shared" si="12"/>
        <v>0</v>
      </c>
      <c r="W44" s="5">
        <f t="shared" si="13"/>
        <v>0</v>
      </c>
      <c r="X44" s="5">
        <f t="shared" si="14"/>
        <v>0</v>
      </c>
      <c r="Y44" s="5">
        <f t="shared" si="15"/>
        <v>0</v>
      </c>
      <c r="Z44" s="5">
        <f t="shared" si="16"/>
        <v>0</v>
      </c>
      <c r="AB44" s="14">
        <f>(G44*Tariffe!$C$5)+('CALCOLO-NON MODIFICARE'!H44*Tariffe!$C$6)+('CALCOLO-NON MODIFICARE'!I44*Tariffe!$C$7)+('CALCOLO-NON MODIFICARE'!J44*Tariffe!$C$8)+('CALCOLO-NON MODIFICARE'!K44*Tariffe!$C$9)</f>
        <v>0</v>
      </c>
      <c r="AC44" s="14">
        <f>(M44*Tariffe!$G$5)+('CALCOLO-NON MODIFICARE'!N44*Tariffe!$G$6)+('CALCOLO-NON MODIFICARE'!O44*Tariffe!$G$7)+('CALCOLO-NON MODIFICARE'!P44*Tariffe!$G$8)</f>
        <v>0</v>
      </c>
      <c r="AD44" s="14">
        <f>(R44*Tariffe!$C$26)+('CALCOLO-NON MODIFICARE'!S44*Tariffe!$C$27)+('CALCOLO-NON MODIFICARE'!T44*Tariffe!$C$28)+('CALCOLO-NON MODIFICARE'!U44*Tariffe!$C$29)</f>
        <v>0</v>
      </c>
      <c r="AE44" s="14">
        <f>(W44*Tariffe!$G$26)+('CALCOLO-NON MODIFICARE'!X44*Tariffe!$G$27)+('CALCOLO-NON MODIFICARE'!Y44*Tariffe!$G$28)+('CALCOLO-NON MODIFICARE'!Z44*Tariffe!$G$29)</f>
        <v>0</v>
      </c>
      <c r="AF44" s="37"/>
      <c r="AG44" s="14" cm="1">
        <f t="array" ref="AG44">IF(D44&lt;&gt;"",_xlfn.IFS(D44=$B$2,Tariffe!$C$13/365*'Dati Generali'!$K$5,D44=$B$3,Tariffe!$G$13/365*'Dati Generali'!$K$5,D44=$B$4,Tariffe!$C$34/365*'Dati Generali'!$K$5*F44,D44=$B$5,Tariffe!$G$34/365*'Dati Generali'!$K$5*F44),0)</f>
        <v>0</v>
      </c>
      <c r="AH44" s="14" cm="1">
        <f t="array" ref="AH44">IF(D44&lt;&gt;"",IF('Dati Generali'!$D$8&lt;&gt;0,_xlfn.IFS(D44=$B$2,Tariffe!$C$14/365*'Dati Generali'!$K$5,D44=$B$3,Tariffe!$G$14/365*'Dati Generali'!$K$5,D44=$B$4,Tariffe!$C$35/365*'Dati Generali'!$K$5/'Dati Generali'!$I$16,D44=$B$5,Tariffe!$G$35/365*'Dati Generali'!$K$5/'Dati Generali'!$I$17),0),0)</f>
        <v>0</v>
      </c>
      <c r="AI44" s="14" cm="1">
        <f t="array" ref="AI44">IF(D44&lt;&gt;"",IF('Dati Generali'!$D$9&lt;&gt;0,_xlfn.IFS(D44=$B$2,Tariffe!$C$15/365*'Dati Generali'!$K$5,D44=$B$3,Tariffe!$G$15/365*'Dati Generali'!$K$5,D44=$B$4,Tariffe!$C$36/365*'Dati Generali'!$K$5/'Dati Generali'!$I$16,D44=$B$5,Tariffe!$G$36/365*'Dati Generali'!$K$5/'Dati Generali'!$I$17),0),0)</f>
        <v>0</v>
      </c>
      <c r="AJ44" s="37"/>
      <c r="AK44" s="14" cm="1">
        <f t="array" ref="AK44">IF(D44&lt;&gt;"",IF('Dati Generali'!$D$8&lt;&gt;0,_xlfn.IFS(D44=$B$2,E44*Tariffe!$C$10,D44=$B$3,E44*Tariffe!$G$9,D44=$B$4,E44*Tariffe!$C$30,D44=$B$5,E44*Tariffe!$G$30),0),0)</f>
        <v>0</v>
      </c>
      <c r="AL44" s="14" cm="1">
        <f t="array" ref="AL44">IF(D44&lt;&gt;"",IF('Dati Generali'!$D$9&lt;&gt;0,_xlfn.IFS(D44=$B$2,E44*Tariffe!$C$11,D44=$B$3,E44*Tariffe!$G$10,D44=$B$4,E44*Tariffe!$C$31,D44=$B$5,E44*Tariffe!$G$31),0),0)</f>
        <v>0</v>
      </c>
      <c r="AM44" s="37"/>
      <c r="AN44" s="14">
        <f>IF(E44&lt;&gt;0,'Dati Generali'!$D$10/'Dati Generali'!$G$100*'CALCOLO-NON MODIFICARE'!E44,0)</f>
        <v>0</v>
      </c>
      <c r="AP44" s="5">
        <f>ROUND(IF(D44=$B$2,($B$7/365)*'Dati Generali'!$K$5*'CALCOLO-NON MODIFICARE'!F44,0),0)</f>
        <v>0</v>
      </c>
      <c r="AQ44" s="5">
        <f>ROUND(IF(D44=$B$3,'CALCOLO-NON MODIFICARE'!$B$8/365*'Dati Generali'!$K$5,0),0)</f>
        <v>0</v>
      </c>
      <c r="AR44" s="5">
        <f>ROUND(IF(D44=$B$4,'CALCOLO-NON MODIFICARE'!$B$8/365*'Dati Generali'!$K$5*'CALCOLO-NON MODIFICARE'!F44,0),0)</f>
        <v>0</v>
      </c>
      <c r="AS44" s="5">
        <f>ROUND(IF(D44=$B$5,'CALCOLO-NON MODIFICARE'!$B$8/365*'Dati Generali'!$K$5*'CALCOLO-NON MODIFICARE'!F44,0),0)</f>
        <v>0</v>
      </c>
    </row>
    <row r="45" spans="3:45" x14ac:dyDescent="0.25">
      <c r="C45" s="4">
        <v>44</v>
      </c>
      <c r="D45" s="4" t="str">
        <f>IF('Dati Generali'!D72&lt;&gt;"",'Dati Generali'!D72,"")</f>
        <v/>
      </c>
      <c r="E45" s="5">
        <f>'Dati Generali'!G72</f>
        <v>0</v>
      </c>
      <c r="F45" s="5">
        <f>'Dati Generali'!I72</f>
        <v>0</v>
      </c>
      <c r="G45" s="5">
        <f t="shared" si="0"/>
        <v>0</v>
      </c>
      <c r="H45" s="5">
        <f t="shared" si="1"/>
        <v>0</v>
      </c>
      <c r="I45" s="5">
        <f t="shared" si="2"/>
        <v>0</v>
      </c>
      <c r="J45" s="5">
        <f t="shared" si="3"/>
        <v>0</v>
      </c>
      <c r="K45" s="5">
        <f t="shared" si="4"/>
        <v>0</v>
      </c>
      <c r="M45" s="5">
        <f t="shared" si="5"/>
        <v>0</v>
      </c>
      <c r="N45" s="5">
        <f t="shared" si="6"/>
        <v>0</v>
      </c>
      <c r="O45" s="5">
        <f t="shared" si="7"/>
        <v>0</v>
      </c>
      <c r="P45" s="5">
        <f t="shared" si="8"/>
        <v>0</v>
      </c>
      <c r="R45" s="5">
        <f t="shared" si="9"/>
        <v>0</v>
      </c>
      <c r="S45" s="5">
        <f t="shared" si="10"/>
        <v>0</v>
      </c>
      <c r="T45" s="5">
        <f t="shared" si="11"/>
        <v>0</v>
      </c>
      <c r="U45" s="5">
        <f t="shared" si="12"/>
        <v>0</v>
      </c>
      <c r="W45" s="5">
        <f t="shared" si="13"/>
        <v>0</v>
      </c>
      <c r="X45" s="5">
        <f t="shared" si="14"/>
        <v>0</v>
      </c>
      <c r="Y45" s="5">
        <f t="shared" si="15"/>
        <v>0</v>
      </c>
      <c r="Z45" s="5">
        <f t="shared" si="16"/>
        <v>0</v>
      </c>
      <c r="AB45" s="14">
        <f>(G45*Tariffe!$C$5)+('CALCOLO-NON MODIFICARE'!H45*Tariffe!$C$6)+('CALCOLO-NON MODIFICARE'!I45*Tariffe!$C$7)+('CALCOLO-NON MODIFICARE'!J45*Tariffe!$C$8)+('CALCOLO-NON MODIFICARE'!K45*Tariffe!$C$9)</f>
        <v>0</v>
      </c>
      <c r="AC45" s="14">
        <f>(M45*Tariffe!$G$5)+('CALCOLO-NON MODIFICARE'!N45*Tariffe!$G$6)+('CALCOLO-NON MODIFICARE'!O45*Tariffe!$G$7)+('CALCOLO-NON MODIFICARE'!P45*Tariffe!$G$8)</f>
        <v>0</v>
      </c>
      <c r="AD45" s="14">
        <f>(R45*Tariffe!$C$26)+('CALCOLO-NON MODIFICARE'!S45*Tariffe!$C$27)+('CALCOLO-NON MODIFICARE'!T45*Tariffe!$C$28)+('CALCOLO-NON MODIFICARE'!U45*Tariffe!$C$29)</f>
        <v>0</v>
      </c>
      <c r="AE45" s="14">
        <f>(W45*Tariffe!$G$26)+('CALCOLO-NON MODIFICARE'!X45*Tariffe!$G$27)+('CALCOLO-NON MODIFICARE'!Y45*Tariffe!$G$28)+('CALCOLO-NON MODIFICARE'!Z45*Tariffe!$G$29)</f>
        <v>0</v>
      </c>
      <c r="AF45" s="37"/>
      <c r="AG45" s="14" cm="1">
        <f t="array" ref="AG45">IF(D45&lt;&gt;"",_xlfn.IFS(D45=$B$2,Tariffe!$C$13/365*'Dati Generali'!$K$5,D45=$B$3,Tariffe!$G$13/365*'Dati Generali'!$K$5,D45=$B$4,Tariffe!$C$34/365*'Dati Generali'!$K$5*F45,D45=$B$5,Tariffe!$G$34/365*'Dati Generali'!$K$5*F45),0)</f>
        <v>0</v>
      </c>
      <c r="AH45" s="14" cm="1">
        <f t="array" ref="AH45">IF(D45&lt;&gt;"",IF('Dati Generali'!$D$8&lt;&gt;0,_xlfn.IFS(D45=$B$2,Tariffe!$C$14/365*'Dati Generali'!$K$5,D45=$B$3,Tariffe!$G$14/365*'Dati Generali'!$K$5,D45=$B$4,Tariffe!$C$35/365*'Dati Generali'!$K$5/'Dati Generali'!$I$16,D45=$B$5,Tariffe!$G$35/365*'Dati Generali'!$K$5/'Dati Generali'!$I$17),0),0)</f>
        <v>0</v>
      </c>
      <c r="AI45" s="14" cm="1">
        <f t="array" ref="AI45">IF(D45&lt;&gt;"",IF('Dati Generali'!$D$9&lt;&gt;0,_xlfn.IFS(D45=$B$2,Tariffe!$C$15/365*'Dati Generali'!$K$5,D45=$B$3,Tariffe!$G$15/365*'Dati Generali'!$K$5,D45=$B$4,Tariffe!$C$36/365*'Dati Generali'!$K$5/'Dati Generali'!$I$16,D45=$B$5,Tariffe!$G$36/365*'Dati Generali'!$K$5/'Dati Generali'!$I$17),0),0)</f>
        <v>0</v>
      </c>
      <c r="AJ45" s="37"/>
      <c r="AK45" s="14" cm="1">
        <f t="array" ref="AK45">IF(D45&lt;&gt;"",IF('Dati Generali'!$D$8&lt;&gt;0,_xlfn.IFS(D45=$B$2,E45*Tariffe!$C$10,D45=$B$3,E45*Tariffe!$G$9,D45=$B$4,E45*Tariffe!$C$30,D45=$B$5,E45*Tariffe!$G$30),0),0)</f>
        <v>0</v>
      </c>
      <c r="AL45" s="14" cm="1">
        <f t="array" ref="AL45">IF(D45&lt;&gt;"",IF('Dati Generali'!$D$9&lt;&gt;0,_xlfn.IFS(D45=$B$2,E45*Tariffe!$C$11,D45=$B$3,E45*Tariffe!$G$10,D45=$B$4,E45*Tariffe!$C$31,D45=$B$5,E45*Tariffe!$G$31),0),0)</f>
        <v>0</v>
      </c>
      <c r="AM45" s="37"/>
      <c r="AN45" s="14">
        <f>IF(E45&lt;&gt;0,'Dati Generali'!$D$10/'Dati Generali'!$G$100*'CALCOLO-NON MODIFICARE'!E45,0)</f>
        <v>0</v>
      </c>
      <c r="AP45" s="5">
        <f>ROUND(IF(D45=$B$2,($B$7/365)*'Dati Generali'!$K$5*'CALCOLO-NON MODIFICARE'!F45,0),0)</f>
        <v>0</v>
      </c>
      <c r="AQ45" s="5">
        <f>ROUND(IF(D45=$B$3,'CALCOLO-NON MODIFICARE'!$B$8/365*'Dati Generali'!$K$5,0),0)</f>
        <v>0</v>
      </c>
      <c r="AR45" s="5">
        <f>ROUND(IF(D45=$B$4,'CALCOLO-NON MODIFICARE'!$B$8/365*'Dati Generali'!$K$5*'CALCOLO-NON MODIFICARE'!F45,0),0)</f>
        <v>0</v>
      </c>
      <c r="AS45" s="5">
        <f>ROUND(IF(D45=$B$5,'CALCOLO-NON MODIFICARE'!$B$8/365*'Dati Generali'!$K$5*'CALCOLO-NON MODIFICARE'!F45,0),0)</f>
        <v>0</v>
      </c>
    </row>
    <row r="46" spans="3:45" x14ac:dyDescent="0.25">
      <c r="C46" s="4">
        <v>45</v>
      </c>
      <c r="D46" s="4" t="str">
        <f>IF('Dati Generali'!D73&lt;&gt;"",'Dati Generali'!D73,"")</f>
        <v/>
      </c>
      <c r="E46" s="5">
        <f>'Dati Generali'!G73</f>
        <v>0</v>
      </c>
      <c r="F46" s="5">
        <f>'Dati Generali'!I73</f>
        <v>0</v>
      </c>
      <c r="G46" s="5">
        <f t="shared" si="0"/>
        <v>0</v>
      </c>
      <c r="H46" s="5">
        <f t="shared" si="1"/>
        <v>0</v>
      </c>
      <c r="I46" s="5">
        <f t="shared" si="2"/>
        <v>0</v>
      </c>
      <c r="J46" s="5">
        <f t="shared" si="3"/>
        <v>0</v>
      </c>
      <c r="K46" s="5">
        <f t="shared" si="4"/>
        <v>0</v>
      </c>
      <c r="M46" s="5">
        <f t="shared" si="5"/>
        <v>0</v>
      </c>
      <c r="N46" s="5">
        <f t="shared" si="6"/>
        <v>0</v>
      </c>
      <c r="O46" s="5">
        <f t="shared" si="7"/>
        <v>0</v>
      </c>
      <c r="P46" s="5">
        <f t="shared" si="8"/>
        <v>0</v>
      </c>
      <c r="R46" s="5">
        <f t="shared" si="9"/>
        <v>0</v>
      </c>
      <c r="S46" s="5">
        <f t="shared" si="10"/>
        <v>0</v>
      </c>
      <c r="T46" s="5">
        <f t="shared" si="11"/>
        <v>0</v>
      </c>
      <c r="U46" s="5">
        <f t="shared" si="12"/>
        <v>0</v>
      </c>
      <c r="W46" s="5">
        <f t="shared" si="13"/>
        <v>0</v>
      </c>
      <c r="X46" s="5">
        <f t="shared" si="14"/>
        <v>0</v>
      </c>
      <c r="Y46" s="5">
        <f t="shared" si="15"/>
        <v>0</v>
      </c>
      <c r="Z46" s="5">
        <f t="shared" si="16"/>
        <v>0</v>
      </c>
      <c r="AB46" s="14">
        <f>(G46*Tariffe!$C$5)+('CALCOLO-NON MODIFICARE'!H46*Tariffe!$C$6)+('CALCOLO-NON MODIFICARE'!I46*Tariffe!$C$7)+('CALCOLO-NON MODIFICARE'!J46*Tariffe!$C$8)+('CALCOLO-NON MODIFICARE'!K46*Tariffe!$C$9)</f>
        <v>0</v>
      </c>
      <c r="AC46" s="14">
        <f>(M46*Tariffe!$G$5)+('CALCOLO-NON MODIFICARE'!N46*Tariffe!$G$6)+('CALCOLO-NON MODIFICARE'!O46*Tariffe!$G$7)+('CALCOLO-NON MODIFICARE'!P46*Tariffe!$G$8)</f>
        <v>0</v>
      </c>
      <c r="AD46" s="14">
        <f>(R46*Tariffe!$C$26)+('CALCOLO-NON MODIFICARE'!S46*Tariffe!$C$27)+('CALCOLO-NON MODIFICARE'!T46*Tariffe!$C$28)+('CALCOLO-NON MODIFICARE'!U46*Tariffe!$C$29)</f>
        <v>0</v>
      </c>
      <c r="AE46" s="14">
        <f>(W46*Tariffe!$G$26)+('CALCOLO-NON MODIFICARE'!X46*Tariffe!$G$27)+('CALCOLO-NON MODIFICARE'!Y46*Tariffe!$G$28)+('CALCOLO-NON MODIFICARE'!Z46*Tariffe!$G$29)</f>
        <v>0</v>
      </c>
      <c r="AF46" s="37"/>
      <c r="AG46" s="14" cm="1">
        <f t="array" ref="AG46">IF(D46&lt;&gt;"",_xlfn.IFS(D46=$B$2,Tariffe!$C$13/365*'Dati Generali'!$K$5,D46=$B$3,Tariffe!$G$13/365*'Dati Generali'!$K$5,D46=$B$4,Tariffe!$C$34/365*'Dati Generali'!$K$5*F46,D46=$B$5,Tariffe!$G$34/365*'Dati Generali'!$K$5*F46),0)</f>
        <v>0</v>
      </c>
      <c r="AH46" s="14" cm="1">
        <f t="array" ref="AH46">IF(D46&lt;&gt;"",IF('Dati Generali'!$D$8&lt;&gt;0,_xlfn.IFS(D46=$B$2,Tariffe!$C$14/365*'Dati Generali'!$K$5,D46=$B$3,Tariffe!$G$14/365*'Dati Generali'!$K$5,D46=$B$4,Tariffe!$C$35/365*'Dati Generali'!$K$5/'Dati Generali'!$I$16,D46=$B$5,Tariffe!$G$35/365*'Dati Generali'!$K$5/'Dati Generali'!$I$17),0),0)</f>
        <v>0</v>
      </c>
      <c r="AI46" s="14" cm="1">
        <f t="array" ref="AI46">IF(D46&lt;&gt;"",IF('Dati Generali'!$D$9&lt;&gt;0,_xlfn.IFS(D46=$B$2,Tariffe!$C$15/365*'Dati Generali'!$K$5,D46=$B$3,Tariffe!$G$15/365*'Dati Generali'!$K$5,D46=$B$4,Tariffe!$C$36/365*'Dati Generali'!$K$5/'Dati Generali'!$I$16,D46=$B$5,Tariffe!$G$36/365*'Dati Generali'!$K$5/'Dati Generali'!$I$17),0),0)</f>
        <v>0</v>
      </c>
      <c r="AJ46" s="37"/>
      <c r="AK46" s="14" cm="1">
        <f t="array" ref="AK46">IF(D46&lt;&gt;"",IF('Dati Generali'!$D$8&lt;&gt;0,_xlfn.IFS(D46=$B$2,E46*Tariffe!$C$10,D46=$B$3,E46*Tariffe!$G$9,D46=$B$4,E46*Tariffe!$C$30,D46=$B$5,E46*Tariffe!$G$30),0),0)</f>
        <v>0</v>
      </c>
      <c r="AL46" s="14" cm="1">
        <f t="array" ref="AL46">IF(D46&lt;&gt;"",IF('Dati Generali'!$D$9&lt;&gt;0,_xlfn.IFS(D46=$B$2,E46*Tariffe!$C$11,D46=$B$3,E46*Tariffe!$G$10,D46=$B$4,E46*Tariffe!$C$31,D46=$B$5,E46*Tariffe!$G$31),0),0)</f>
        <v>0</v>
      </c>
      <c r="AM46" s="37"/>
      <c r="AN46" s="14">
        <f>IF(E46&lt;&gt;0,'Dati Generali'!$D$10/'Dati Generali'!$G$100*'CALCOLO-NON MODIFICARE'!E46,0)</f>
        <v>0</v>
      </c>
      <c r="AP46" s="5">
        <f>ROUND(IF(D46=$B$2,($B$7/365)*'Dati Generali'!$K$5*'CALCOLO-NON MODIFICARE'!F46,0),0)</f>
        <v>0</v>
      </c>
      <c r="AQ46" s="5">
        <f>ROUND(IF(D46=$B$3,'CALCOLO-NON MODIFICARE'!$B$8/365*'Dati Generali'!$K$5,0),0)</f>
        <v>0</v>
      </c>
      <c r="AR46" s="5">
        <f>ROUND(IF(D46=$B$4,'CALCOLO-NON MODIFICARE'!$B$8/365*'Dati Generali'!$K$5*'CALCOLO-NON MODIFICARE'!F46,0),0)</f>
        <v>0</v>
      </c>
      <c r="AS46" s="5">
        <f>ROUND(IF(D46=$B$5,'CALCOLO-NON MODIFICARE'!$B$8/365*'Dati Generali'!$K$5*'CALCOLO-NON MODIFICARE'!F46,0),0)</f>
        <v>0</v>
      </c>
    </row>
    <row r="47" spans="3:45" x14ac:dyDescent="0.25">
      <c r="C47" s="4">
        <v>46</v>
      </c>
      <c r="D47" s="4" t="str">
        <f>IF('Dati Generali'!D74&lt;&gt;"",'Dati Generali'!D74,"")</f>
        <v/>
      </c>
      <c r="E47" s="5">
        <f>'Dati Generali'!G74</f>
        <v>0</v>
      </c>
      <c r="F47" s="5">
        <f>'Dati Generali'!I74</f>
        <v>0</v>
      </c>
      <c r="G47" s="5">
        <f t="shared" si="0"/>
        <v>0</v>
      </c>
      <c r="H47" s="5">
        <f t="shared" si="1"/>
        <v>0</v>
      </c>
      <c r="I47" s="5">
        <f t="shared" si="2"/>
        <v>0</v>
      </c>
      <c r="J47" s="5">
        <f t="shared" si="3"/>
        <v>0</v>
      </c>
      <c r="K47" s="5">
        <f t="shared" si="4"/>
        <v>0</v>
      </c>
      <c r="M47" s="5">
        <f t="shared" si="5"/>
        <v>0</v>
      </c>
      <c r="N47" s="5">
        <f t="shared" si="6"/>
        <v>0</v>
      </c>
      <c r="O47" s="5">
        <f t="shared" si="7"/>
        <v>0</v>
      </c>
      <c r="P47" s="5">
        <f t="shared" si="8"/>
        <v>0</v>
      </c>
      <c r="R47" s="5">
        <f t="shared" si="9"/>
        <v>0</v>
      </c>
      <c r="S47" s="5">
        <f t="shared" si="10"/>
        <v>0</v>
      </c>
      <c r="T47" s="5">
        <f t="shared" si="11"/>
        <v>0</v>
      </c>
      <c r="U47" s="5">
        <f t="shared" si="12"/>
        <v>0</v>
      </c>
      <c r="W47" s="5">
        <f t="shared" si="13"/>
        <v>0</v>
      </c>
      <c r="X47" s="5">
        <f t="shared" si="14"/>
        <v>0</v>
      </c>
      <c r="Y47" s="5">
        <f t="shared" si="15"/>
        <v>0</v>
      </c>
      <c r="Z47" s="5">
        <f t="shared" si="16"/>
        <v>0</v>
      </c>
      <c r="AB47" s="14">
        <f>(G47*Tariffe!$C$5)+('CALCOLO-NON MODIFICARE'!H47*Tariffe!$C$6)+('CALCOLO-NON MODIFICARE'!I47*Tariffe!$C$7)+('CALCOLO-NON MODIFICARE'!J47*Tariffe!$C$8)+('CALCOLO-NON MODIFICARE'!K47*Tariffe!$C$9)</f>
        <v>0</v>
      </c>
      <c r="AC47" s="14">
        <f>(M47*Tariffe!$G$5)+('CALCOLO-NON MODIFICARE'!N47*Tariffe!$G$6)+('CALCOLO-NON MODIFICARE'!O47*Tariffe!$G$7)+('CALCOLO-NON MODIFICARE'!P47*Tariffe!$G$8)</f>
        <v>0</v>
      </c>
      <c r="AD47" s="14">
        <f>(R47*Tariffe!$C$26)+('CALCOLO-NON MODIFICARE'!S47*Tariffe!$C$27)+('CALCOLO-NON MODIFICARE'!T47*Tariffe!$C$28)+('CALCOLO-NON MODIFICARE'!U47*Tariffe!$C$29)</f>
        <v>0</v>
      </c>
      <c r="AE47" s="14">
        <f>(W47*Tariffe!$G$26)+('CALCOLO-NON MODIFICARE'!X47*Tariffe!$G$27)+('CALCOLO-NON MODIFICARE'!Y47*Tariffe!$G$28)+('CALCOLO-NON MODIFICARE'!Z47*Tariffe!$G$29)</f>
        <v>0</v>
      </c>
      <c r="AF47" s="37"/>
      <c r="AG47" s="14" cm="1">
        <f t="array" ref="AG47">IF(D47&lt;&gt;"",_xlfn.IFS(D47=$B$2,Tariffe!$C$13/365*'Dati Generali'!$K$5,D47=$B$3,Tariffe!$G$13/365*'Dati Generali'!$K$5,D47=$B$4,Tariffe!$C$34/365*'Dati Generali'!$K$5*F47,D47=$B$5,Tariffe!$G$34/365*'Dati Generali'!$K$5*F47),0)</f>
        <v>0</v>
      </c>
      <c r="AH47" s="14" cm="1">
        <f t="array" ref="AH47">IF(D47&lt;&gt;"",IF('Dati Generali'!$D$8&lt;&gt;0,_xlfn.IFS(D47=$B$2,Tariffe!$C$14/365*'Dati Generali'!$K$5,D47=$B$3,Tariffe!$G$14/365*'Dati Generali'!$K$5,D47=$B$4,Tariffe!$C$35/365*'Dati Generali'!$K$5/'Dati Generali'!$I$16,D47=$B$5,Tariffe!$G$35/365*'Dati Generali'!$K$5/'Dati Generali'!$I$17),0),0)</f>
        <v>0</v>
      </c>
      <c r="AI47" s="14" cm="1">
        <f t="array" ref="AI47">IF(D47&lt;&gt;"",IF('Dati Generali'!$D$9&lt;&gt;0,_xlfn.IFS(D47=$B$2,Tariffe!$C$15/365*'Dati Generali'!$K$5,D47=$B$3,Tariffe!$G$15/365*'Dati Generali'!$K$5,D47=$B$4,Tariffe!$C$36/365*'Dati Generali'!$K$5/'Dati Generali'!$I$16,D47=$B$5,Tariffe!$G$36/365*'Dati Generali'!$K$5/'Dati Generali'!$I$17),0),0)</f>
        <v>0</v>
      </c>
      <c r="AJ47" s="37"/>
      <c r="AK47" s="14" cm="1">
        <f t="array" ref="AK47">IF(D47&lt;&gt;"",IF('Dati Generali'!$D$8&lt;&gt;0,_xlfn.IFS(D47=$B$2,E47*Tariffe!$C$10,D47=$B$3,E47*Tariffe!$G$9,D47=$B$4,E47*Tariffe!$C$30,D47=$B$5,E47*Tariffe!$G$30),0),0)</f>
        <v>0</v>
      </c>
      <c r="AL47" s="14" cm="1">
        <f t="array" ref="AL47">IF(D47&lt;&gt;"",IF('Dati Generali'!$D$9&lt;&gt;0,_xlfn.IFS(D47=$B$2,E47*Tariffe!$C$11,D47=$B$3,E47*Tariffe!$G$10,D47=$B$4,E47*Tariffe!$C$31,D47=$B$5,E47*Tariffe!$G$31),0),0)</f>
        <v>0</v>
      </c>
      <c r="AM47" s="37"/>
      <c r="AN47" s="14">
        <f>IF(E47&lt;&gt;0,'Dati Generali'!$D$10/'Dati Generali'!$G$100*'CALCOLO-NON MODIFICARE'!E47,0)</f>
        <v>0</v>
      </c>
      <c r="AP47" s="5">
        <f>ROUND(IF(D47=$B$2,($B$7/365)*'Dati Generali'!$K$5*'CALCOLO-NON MODIFICARE'!F47,0),0)</f>
        <v>0</v>
      </c>
      <c r="AQ47" s="5">
        <f>ROUND(IF(D47=$B$3,'CALCOLO-NON MODIFICARE'!$B$8/365*'Dati Generali'!$K$5,0),0)</f>
        <v>0</v>
      </c>
      <c r="AR47" s="5">
        <f>ROUND(IF(D47=$B$4,'CALCOLO-NON MODIFICARE'!$B$8/365*'Dati Generali'!$K$5*'CALCOLO-NON MODIFICARE'!F47,0),0)</f>
        <v>0</v>
      </c>
      <c r="AS47" s="5">
        <f>ROUND(IF(D47=$B$5,'CALCOLO-NON MODIFICARE'!$B$8/365*'Dati Generali'!$K$5*'CALCOLO-NON MODIFICARE'!F47,0),0)</f>
        <v>0</v>
      </c>
    </row>
    <row r="48" spans="3:45" x14ac:dyDescent="0.25">
      <c r="C48" s="4">
        <v>47</v>
      </c>
      <c r="D48" s="4" t="str">
        <f>IF('Dati Generali'!D75&lt;&gt;"",'Dati Generali'!D75,"")</f>
        <v/>
      </c>
      <c r="E48" s="5">
        <f>'Dati Generali'!G75</f>
        <v>0</v>
      </c>
      <c r="F48" s="5">
        <f>'Dati Generali'!I75</f>
        <v>0</v>
      </c>
      <c r="G48" s="5">
        <f t="shared" si="0"/>
        <v>0</v>
      </c>
      <c r="H48" s="5">
        <f t="shared" si="1"/>
        <v>0</v>
      </c>
      <c r="I48" s="5">
        <f t="shared" si="2"/>
        <v>0</v>
      </c>
      <c r="J48" s="5">
        <f t="shared" si="3"/>
        <v>0</v>
      </c>
      <c r="K48" s="5">
        <f t="shared" si="4"/>
        <v>0</v>
      </c>
      <c r="M48" s="5">
        <f t="shared" si="5"/>
        <v>0</v>
      </c>
      <c r="N48" s="5">
        <f t="shared" si="6"/>
        <v>0</v>
      </c>
      <c r="O48" s="5">
        <f t="shared" si="7"/>
        <v>0</v>
      </c>
      <c r="P48" s="5">
        <f t="shared" si="8"/>
        <v>0</v>
      </c>
      <c r="R48" s="5">
        <f t="shared" si="9"/>
        <v>0</v>
      </c>
      <c r="S48" s="5">
        <f t="shared" si="10"/>
        <v>0</v>
      </c>
      <c r="T48" s="5">
        <f t="shared" si="11"/>
        <v>0</v>
      </c>
      <c r="U48" s="5">
        <f t="shared" si="12"/>
        <v>0</v>
      </c>
      <c r="W48" s="5">
        <f t="shared" si="13"/>
        <v>0</v>
      </c>
      <c r="X48" s="5">
        <f t="shared" si="14"/>
        <v>0</v>
      </c>
      <c r="Y48" s="5">
        <f t="shared" si="15"/>
        <v>0</v>
      </c>
      <c r="Z48" s="5">
        <f t="shared" si="16"/>
        <v>0</v>
      </c>
      <c r="AB48" s="14">
        <f>(G48*Tariffe!$C$5)+('CALCOLO-NON MODIFICARE'!H48*Tariffe!$C$6)+('CALCOLO-NON MODIFICARE'!I48*Tariffe!$C$7)+('CALCOLO-NON MODIFICARE'!J48*Tariffe!$C$8)+('CALCOLO-NON MODIFICARE'!K48*Tariffe!$C$9)</f>
        <v>0</v>
      </c>
      <c r="AC48" s="14">
        <f>(M48*Tariffe!$G$5)+('CALCOLO-NON MODIFICARE'!N48*Tariffe!$G$6)+('CALCOLO-NON MODIFICARE'!O48*Tariffe!$G$7)+('CALCOLO-NON MODIFICARE'!P48*Tariffe!$G$8)</f>
        <v>0</v>
      </c>
      <c r="AD48" s="14">
        <f>(R48*Tariffe!$C$26)+('CALCOLO-NON MODIFICARE'!S48*Tariffe!$C$27)+('CALCOLO-NON MODIFICARE'!T48*Tariffe!$C$28)+('CALCOLO-NON MODIFICARE'!U48*Tariffe!$C$29)</f>
        <v>0</v>
      </c>
      <c r="AE48" s="14">
        <f>(W48*Tariffe!$G$26)+('CALCOLO-NON MODIFICARE'!X48*Tariffe!$G$27)+('CALCOLO-NON MODIFICARE'!Y48*Tariffe!$G$28)+('CALCOLO-NON MODIFICARE'!Z48*Tariffe!$G$29)</f>
        <v>0</v>
      </c>
      <c r="AF48" s="37"/>
      <c r="AG48" s="14" cm="1">
        <f t="array" ref="AG48">IF(D48&lt;&gt;"",_xlfn.IFS(D48=$B$2,Tariffe!$C$13/365*'Dati Generali'!$K$5,D48=$B$3,Tariffe!$G$13/365*'Dati Generali'!$K$5,D48=$B$4,Tariffe!$C$34/365*'Dati Generali'!$K$5*F48,D48=$B$5,Tariffe!$G$34/365*'Dati Generali'!$K$5*F48),0)</f>
        <v>0</v>
      </c>
      <c r="AH48" s="14" cm="1">
        <f t="array" ref="AH48">IF(D48&lt;&gt;"",IF('Dati Generali'!$D$8&lt;&gt;0,_xlfn.IFS(D48=$B$2,Tariffe!$C$14/365*'Dati Generali'!$K$5,D48=$B$3,Tariffe!$G$14/365*'Dati Generali'!$K$5,D48=$B$4,Tariffe!$C$35/365*'Dati Generali'!$K$5/'Dati Generali'!$I$16,D48=$B$5,Tariffe!$G$35/365*'Dati Generali'!$K$5/'Dati Generali'!$I$17),0),0)</f>
        <v>0</v>
      </c>
      <c r="AI48" s="14" cm="1">
        <f t="array" ref="AI48">IF(D48&lt;&gt;"",IF('Dati Generali'!$D$9&lt;&gt;0,_xlfn.IFS(D48=$B$2,Tariffe!$C$15/365*'Dati Generali'!$K$5,D48=$B$3,Tariffe!$G$15/365*'Dati Generali'!$K$5,D48=$B$4,Tariffe!$C$36/365*'Dati Generali'!$K$5/'Dati Generali'!$I$16,D48=$B$5,Tariffe!$G$36/365*'Dati Generali'!$K$5/'Dati Generali'!$I$17),0),0)</f>
        <v>0</v>
      </c>
      <c r="AJ48" s="37"/>
      <c r="AK48" s="14" cm="1">
        <f t="array" ref="AK48">IF(D48&lt;&gt;"",IF('Dati Generali'!$D$8&lt;&gt;0,_xlfn.IFS(D48=$B$2,E48*Tariffe!$C$10,D48=$B$3,E48*Tariffe!$G$9,D48=$B$4,E48*Tariffe!$C$30,D48=$B$5,E48*Tariffe!$G$30),0),0)</f>
        <v>0</v>
      </c>
      <c r="AL48" s="14" cm="1">
        <f t="array" ref="AL48">IF(D48&lt;&gt;"",IF('Dati Generali'!$D$9&lt;&gt;0,_xlfn.IFS(D48=$B$2,E48*Tariffe!$C$11,D48=$B$3,E48*Tariffe!$G$10,D48=$B$4,E48*Tariffe!$C$31,D48=$B$5,E48*Tariffe!$G$31),0),0)</f>
        <v>0</v>
      </c>
      <c r="AM48" s="37"/>
      <c r="AN48" s="14">
        <f>IF(E48&lt;&gt;0,'Dati Generali'!$D$10/'Dati Generali'!$G$100*'CALCOLO-NON MODIFICARE'!E48,0)</f>
        <v>0</v>
      </c>
      <c r="AP48" s="5">
        <f>ROUND(IF(D48=$B$2,($B$7/365)*'Dati Generali'!$K$5*'CALCOLO-NON MODIFICARE'!F48,0),0)</f>
        <v>0</v>
      </c>
      <c r="AQ48" s="5">
        <f>ROUND(IF(D48=$B$3,'CALCOLO-NON MODIFICARE'!$B$8/365*'Dati Generali'!$K$5,0),0)</f>
        <v>0</v>
      </c>
      <c r="AR48" s="5">
        <f>ROUND(IF(D48=$B$4,'CALCOLO-NON MODIFICARE'!$B$8/365*'Dati Generali'!$K$5*'CALCOLO-NON MODIFICARE'!F48,0),0)</f>
        <v>0</v>
      </c>
      <c r="AS48" s="5">
        <f>ROUND(IF(D48=$B$5,'CALCOLO-NON MODIFICARE'!$B$8/365*'Dati Generali'!$K$5*'CALCOLO-NON MODIFICARE'!F48,0),0)</f>
        <v>0</v>
      </c>
    </row>
    <row r="49" spans="3:45" x14ac:dyDescent="0.25">
      <c r="C49" s="4">
        <v>48</v>
      </c>
      <c r="D49" s="4" t="str">
        <f>IF('Dati Generali'!D76&lt;&gt;"",'Dati Generali'!D76,"")</f>
        <v/>
      </c>
      <c r="E49" s="5">
        <f>'Dati Generali'!G76</f>
        <v>0</v>
      </c>
      <c r="F49" s="5">
        <f>'Dati Generali'!I76</f>
        <v>0</v>
      </c>
      <c r="G49" s="5">
        <f t="shared" si="0"/>
        <v>0</v>
      </c>
      <c r="H49" s="5">
        <f t="shared" si="1"/>
        <v>0</v>
      </c>
      <c r="I49" s="5">
        <f t="shared" si="2"/>
        <v>0</v>
      </c>
      <c r="J49" s="5">
        <f t="shared" si="3"/>
        <v>0</v>
      </c>
      <c r="K49" s="5">
        <f t="shared" si="4"/>
        <v>0</v>
      </c>
      <c r="M49" s="5">
        <f t="shared" si="5"/>
        <v>0</v>
      </c>
      <c r="N49" s="5">
        <f t="shared" si="6"/>
        <v>0</v>
      </c>
      <c r="O49" s="5">
        <f t="shared" si="7"/>
        <v>0</v>
      </c>
      <c r="P49" s="5">
        <f t="shared" si="8"/>
        <v>0</v>
      </c>
      <c r="R49" s="5">
        <f t="shared" si="9"/>
        <v>0</v>
      </c>
      <c r="S49" s="5">
        <f t="shared" si="10"/>
        <v>0</v>
      </c>
      <c r="T49" s="5">
        <f t="shared" si="11"/>
        <v>0</v>
      </c>
      <c r="U49" s="5">
        <f t="shared" si="12"/>
        <v>0</v>
      </c>
      <c r="W49" s="5">
        <f t="shared" si="13"/>
        <v>0</v>
      </c>
      <c r="X49" s="5">
        <f t="shared" si="14"/>
        <v>0</v>
      </c>
      <c r="Y49" s="5">
        <f t="shared" si="15"/>
        <v>0</v>
      </c>
      <c r="Z49" s="5">
        <f t="shared" si="16"/>
        <v>0</v>
      </c>
      <c r="AB49" s="14">
        <f>(G49*Tariffe!$C$5)+('CALCOLO-NON MODIFICARE'!H49*Tariffe!$C$6)+('CALCOLO-NON MODIFICARE'!I49*Tariffe!$C$7)+('CALCOLO-NON MODIFICARE'!J49*Tariffe!$C$8)+('CALCOLO-NON MODIFICARE'!K49*Tariffe!$C$9)</f>
        <v>0</v>
      </c>
      <c r="AC49" s="14">
        <f>(M49*Tariffe!$G$5)+('CALCOLO-NON MODIFICARE'!N49*Tariffe!$G$6)+('CALCOLO-NON MODIFICARE'!O49*Tariffe!$G$7)+('CALCOLO-NON MODIFICARE'!P49*Tariffe!$G$8)</f>
        <v>0</v>
      </c>
      <c r="AD49" s="14">
        <f>(R49*Tariffe!$C$26)+('CALCOLO-NON MODIFICARE'!S49*Tariffe!$C$27)+('CALCOLO-NON MODIFICARE'!T49*Tariffe!$C$28)+('CALCOLO-NON MODIFICARE'!U49*Tariffe!$C$29)</f>
        <v>0</v>
      </c>
      <c r="AE49" s="14">
        <f>(W49*Tariffe!$G$26)+('CALCOLO-NON MODIFICARE'!X49*Tariffe!$G$27)+('CALCOLO-NON MODIFICARE'!Y49*Tariffe!$G$28)+('CALCOLO-NON MODIFICARE'!Z49*Tariffe!$G$29)</f>
        <v>0</v>
      </c>
      <c r="AF49" s="37"/>
      <c r="AG49" s="14" cm="1">
        <f t="array" ref="AG49">IF(D49&lt;&gt;"",_xlfn.IFS(D49=$B$2,Tariffe!$C$13/365*'Dati Generali'!$K$5,D49=$B$3,Tariffe!$G$13/365*'Dati Generali'!$K$5,D49=$B$4,Tariffe!$C$34/365*'Dati Generali'!$K$5*F49,D49=$B$5,Tariffe!$G$34/365*'Dati Generali'!$K$5*F49),0)</f>
        <v>0</v>
      </c>
      <c r="AH49" s="14" cm="1">
        <f t="array" ref="AH49">IF(D49&lt;&gt;"",IF('Dati Generali'!$D$8&lt;&gt;0,_xlfn.IFS(D49=$B$2,Tariffe!$C$14/365*'Dati Generali'!$K$5,D49=$B$3,Tariffe!$G$14/365*'Dati Generali'!$K$5,D49=$B$4,Tariffe!$C$35/365*'Dati Generali'!$K$5/'Dati Generali'!$I$16,D49=$B$5,Tariffe!$G$35/365*'Dati Generali'!$K$5/'Dati Generali'!$I$17),0),0)</f>
        <v>0</v>
      </c>
      <c r="AI49" s="14" cm="1">
        <f t="array" ref="AI49">IF(D49&lt;&gt;"",IF('Dati Generali'!$D$9&lt;&gt;0,_xlfn.IFS(D49=$B$2,Tariffe!$C$15/365*'Dati Generali'!$K$5,D49=$B$3,Tariffe!$G$15/365*'Dati Generali'!$K$5,D49=$B$4,Tariffe!$C$36/365*'Dati Generali'!$K$5/'Dati Generali'!$I$16,D49=$B$5,Tariffe!$G$36/365*'Dati Generali'!$K$5/'Dati Generali'!$I$17),0),0)</f>
        <v>0</v>
      </c>
      <c r="AJ49" s="37"/>
      <c r="AK49" s="14" cm="1">
        <f t="array" ref="AK49">IF(D49&lt;&gt;"",IF('Dati Generali'!$D$8&lt;&gt;0,_xlfn.IFS(D49=$B$2,E49*Tariffe!$C$10,D49=$B$3,E49*Tariffe!$G$9,D49=$B$4,E49*Tariffe!$C$30,D49=$B$5,E49*Tariffe!$G$30),0),0)</f>
        <v>0</v>
      </c>
      <c r="AL49" s="14" cm="1">
        <f t="array" ref="AL49">IF(D49&lt;&gt;"",IF('Dati Generali'!$D$9&lt;&gt;0,_xlfn.IFS(D49=$B$2,E49*Tariffe!$C$11,D49=$B$3,E49*Tariffe!$G$10,D49=$B$4,E49*Tariffe!$C$31,D49=$B$5,E49*Tariffe!$G$31),0),0)</f>
        <v>0</v>
      </c>
      <c r="AM49" s="37"/>
      <c r="AN49" s="14">
        <f>IF(E49&lt;&gt;0,'Dati Generali'!$D$10/'Dati Generali'!$G$100*'CALCOLO-NON MODIFICARE'!E49,0)</f>
        <v>0</v>
      </c>
      <c r="AP49" s="5">
        <f>ROUND(IF(D49=$B$2,($B$7/365)*'Dati Generali'!$K$5*'CALCOLO-NON MODIFICARE'!F49,0),0)</f>
        <v>0</v>
      </c>
      <c r="AQ49" s="5">
        <f>ROUND(IF(D49=$B$3,'CALCOLO-NON MODIFICARE'!$B$8/365*'Dati Generali'!$K$5,0),0)</f>
        <v>0</v>
      </c>
      <c r="AR49" s="5">
        <f>ROUND(IF(D49=$B$4,'CALCOLO-NON MODIFICARE'!$B$8/365*'Dati Generali'!$K$5*'CALCOLO-NON MODIFICARE'!F49,0),0)</f>
        <v>0</v>
      </c>
      <c r="AS49" s="5">
        <f>ROUND(IF(D49=$B$5,'CALCOLO-NON MODIFICARE'!$B$8/365*'Dati Generali'!$K$5*'CALCOLO-NON MODIFICARE'!F49,0),0)</f>
        <v>0</v>
      </c>
    </row>
    <row r="50" spans="3:45" x14ac:dyDescent="0.25">
      <c r="C50" s="4">
        <v>49</v>
      </c>
      <c r="D50" s="4" t="str">
        <f>IF('Dati Generali'!D77&lt;&gt;"",'Dati Generali'!D77,"")</f>
        <v/>
      </c>
      <c r="E50" s="5">
        <f>'Dati Generali'!G77</f>
        <v>0</v>
      </c>
      <c r="F50" s="5">
        <f>'Dati Generali'!I77</f>
        <v>0</v>
      </c>
      <c r="G50" s="5">
        <f t="shared" si="0"/>
        <v>0</v>
      </c>
      <c r="H50" s="5">
        <f t="shared" si="1"/>
        <v>0</v>
      </c>
      <c r="I50" s="5">
        <f t="shared" si="2"/>
        <v>0</v>
      </c>
      <c r="J50" s="5">
        <f t="shared" si="3"/>
        <v>0</v>
      </c>
      <c r="K50" s="5">
        <f t="shared" si="4"/>
        <v>0</v>
      </c>
      <c r="M50" s="5">
        <f t="shared" si="5"/>
        <v>0</v>
      </c>
      <c r="N50" s="5">
        <f t="shared" si="6"/>
        <v>0</v>
      </c>
      <c r="O50" s="5">
        <f t="shared" si="7"/>
        <v>0</v>
      </c>
      <c r="P50" s="5">
        <f t="shared" si="8"/>
        <v>0</v>
      </c>
      <c r="R50" s="5">
        <f t="shared" si="9"/>
        <v>0</v>
      </c>
      <c r="S50" s="5">
        <f t="shared" si="10"/>
        <v>0</v>
      </c>
      <c r="T50" s="5">
        <f t="shared" si="11"/>
        <v>0</v>
      </c>
      <c r="U50" s="5">
        <f t="shared" si="12"/>
        <v>0</v>
      </c>
      <c r="W50" s="5">
        <f t="shared" si="13"/>
        <v>0</v>
      </c>
      <c r="X50" s="5">
        <f t="shared" si="14"/>
        <v>0</v>
      </c>
      <c r="Y50" s="5">
        <f t="shared" si="15"/>
        <v>0</v>
      </c>
      <c r="Z50" s="5">
        <f t="shared" si="16"/>
        <v>0</v>
      </c>
      <c r="AB50" s="14">
        <f>(G50*Tariffe!$C$5)+('CALCOLO-NON MODIFICARE'!H50*Tariffe!$C$6)+('CALCOLO-NON MODIFICARE'!I50*Tariffe!$C$7)+('CALCOLO-NON MODIFICARE'!J50*Tariffe!$C$8)+('CALCOLO-NON MODIFICARE'!K50*Tariffe!$C$9)</f>
        <v>0</v>
      </c>
      <c r="AC50" s="14">
        <f>(M50*Tariffe!$G$5)+('CALCOLO-NON MODIFICARE'!N50*Tariffe!$G$6)+('CALCOLO-NON MODIFICARE'!O50*Tariffe!$G$7)+('CALCOLO-NON MODIFICARE'!P50*Tariffe!$G$8)</f>
        <v>0</v>
      </c>
      <c r="AD50" s="14">
        <f>(R50*Tariffe!$C$26)+('CALCOLO-NON MODIFICARE'!S50*Tariffe!$C$27)+('CALCOLO-NON MODIFICARE'!T50*Tariffe!$C$28)+('CALCOLO-NON MODIFICARE'!U50*Tariffe!$C$29)</f>
        <v>0</v>
      </c>
      <c r="AE50" s="14">
        <f>(W50*Tariffe!$G$26)+('CALCOLO-NON MODIFICARE'!X50*Tariffe!$G$27)+('CALCOLO-NON MODIFICARE'!Y50*Tariffe!$G$28)+('CALCOLO-NON MODIFICARE'!Z50*Tariffe!$G$29)</f>
        <v>0</v>
      </c>
      <c r="AF50" s="37"/>
      <c r="AG50" s="14" cm="1">
        <f t="array" ref="AG50">IF(D50&lt;&gt;"",_xlfn.IFS(D50=$B$2,Tariffe!$C$13/365*'Dati Generali'!$K$5,D50=$B$3,Tariffe!$G$13/365*'Dati Generali'!$K$5,D50=$B$4,Tariffe!$C$34/365*'Dati Generali'!$K$5*F50,D50=$B$5,Tariffe!$G$34/365*'Dati Generali'!$K$5*F50),0)</f>
        <v>0</v>
      </c>
      <c r="AH50" s="14" cm="1">
        <f t="array" ref="AH50">IF(D50&lt;&gt;"",IF('Dati Generali'!$D$8&lt;&gt;0,_xlfn.IFS(D50=$B$2,Tariffe!$C$14/365*'Dati Generali'!$K$5,D50=$B$3,Tariffe!$G$14/365*'Dati Generali'!$K$5,D50=$B$4,Tariffe!$C$35/365*'Dati Generali'!$K$5/'Dati Generali'!$I$16,D50=$B$5,Tariffe!$G$35/365*'Dati Generali'!$K$5/'Dati Generali'!$I$17),0),0)</f>
        <v>0</v>
      </c>
      <c r="AI50" s="14" cm="1">
        <f t="array" ref="AI50">IF(D50&lt;&gt;"",IF('Dati Generali'!$D$9&lt;&gt;0,_xlfn.IFS(D50=$B$2,Tariffe!$C$15/365*'Dati Generali'!$K$5,D50=$B$3,Tariffe!$G$15/365*'Dati Generali'!$K$5,D50=$B$4,Tariffe!$C$36/365*'Dati Generali'!$K$5/'Dati Generali'!$I$16,D50=$B$5,Tariffe!$G$36/365*'Dati Generali'!$K$5/'Dati Generali'!$I$17),0),0)</f>
        <v>0</v>
      </c>
      <c r="AJ50" s="37"/>
      <c r="AK50" s="14" cm="1">
        <f t="array" ref="AK50">IF(D50&lt;&gt;"",IF('Dati Generali'!$D$8&lt;&gt;0,_xlfn.IFS(D50=$B$2,E50*Tariffe!$C$10,D50=$B$3,E50*Tariffe!$G$9,D50=$B$4,E50*Tariffe!$C$30,D50=$B$5,E50*Tariffe!$G$30),0),0)</f>
        <v>0</v>
      </c>
      <c r="AL50" s="14" cm="1">
        <f t="array" ref="AL50">IF(D50&lt;&gt;"",IF('Dati Generali'!$D$9&lt;&gt;0,_xlfn.IFS(D50=$B$2,E50*Tariffe!$C$11,D50=$B$3,E50*Tariffe!$G$10,D50=$B$4,E50*Tariffe!$C$31,D50=$B$5,E50*Tariffe!$G$31),0),0)</f>
        <v>0</v>
      </c>
      <c r="AM50" s="37"/>
      <c r="AN50" s="14">
        <f>IF(E50&lt;&gt;0,'Dati Generali'!$D$10/'Dati Generali'!$G$100*'CALCOLO-NON MODIFICARE'!E50,0)</f>
        <v>0</v>
      </c>
      <c r="AP50" s="5">
        <f>ROUND(IF(D50=$B$2,($B$7/365)*'Dati Generali'!$K$5*'CALCOLO-NON MODIFICARE'!F50,0),0)</f>
        <v>0</v>
      </c>
      <c r="AQ50" s="5">
        <f>ROUND(IF(D50=$B$3,'CALCOLO-NON MODIFICARE'!$B$8/365*'Dati Generali'!$K$5,0),0)</f>
        <v>0</v>
      </c>
      <c r="AR50" s="5">
        <f>ROUND(IF(D50=$B$4,'CALCOLO-NON MODIFICARE'!$B$8/365*'Dati Generali'!$K$5*'CALCOLO-NON MODIFICARE'!F50,0),0)</f>
        <v>0</v>
      </c>
      <c r="AS50" s="5">
        <f>ROUND(IF(D50=$B$5,'CALCOLO-NON MODIFICARE'!$B$8/365*'Dati Generali'!$K$5*'CALCOLO-NON MODIFICARE'!F50,0),0)</f>
        <v>0</v>
      </c>
    </row>
    <row r="51" spans="3:45" x14ac:dyDescent="0.25">
      <c r="C51" s="4">
        <v>50</v>
      </c>
      <c r="D51" s="4" t="str">
        <f>IF('Dati Generali'!D78&lt;&gt;"",'Dati Generali'!D78,"")</f>
        <v/>
      </c>
      <c r="E51" s="5">
        <f>'Dati Generali'!G78</f>
        <v>0</v>
      </c>
      <c r="F51" s="5">
        <f>'Dati Generali'!I78</f>
        <v>0</v>
      </c>
      <c r="G51" s="5">
        <f t="shared" si="0"/>
        <v>0</v>
      </c>
      <c r="H51" s="5">
        <f t="shared" si="1"/>
        <v>0</v>
      </c>
      <c r="I51" s="5">
        <f t="shared" si="2"/>
        <v>0</v>
      </c>
      <c r="J51" s="5">
        <f t="shared" si="3"/>
        <v>0</v>
      </c>
      <c r="K51" s="5">
        <f t="shared" si="4"/>
        <v>0</v>
      </c>
      <c r="M51" s="5">
        <f t="shared" si="5"/>
        <v>0</v>
      </c>
      <c r="N51" s="5">
        <f t="shared" si="6"/>
        <v>0</v>
      </c>
      <c r="O51" s="5">
        <f t="shared" si="7"/>
        <v>0</v>
      </c>
      <c r="P51" s="5">
        <f t="shared" si="8"/>
        <v>0</v>
      </c>
      <c r="R51" s="5">
        <f t="shared" si="9"/>
        <v>0</v>
      </c>
      <c r="S51" s="5">
        <f t="shared" si="10"/>
        <v>0</v>
      </c>
      <c r="T51" s="5">
        <f t="shared" si="11"/>
        <v>0</v>
      </c>
      <c r="U51" s="5">
        <f t="shared" si="12"/>
        <v>0</v>
      </c>
      <c r="W51" s="5">
        <f t="shared" si="13"/>
        <v>0</v>
      </c>
      <c r="X51" s="5">
        <f t="shared" si="14"/>
        <v>0</v>
      </c>
      <c r="Y51" s="5">
        <f t="shared" si="15"/>
        <v>0</v>
      </c>
      <c r="Z51" s="5">
        <f t="shared" si="16"/>
        <v>0</v>
      </c>
      <c r="AB51" s="14">
        <f>(G51*Tariffe!$C$5)+('CALCOLO-NON MODIFICARE'!H51*Tariffe!$C$6)+('CALCOLO-NON MODIFICARE'!I51*Tariffe!$C$7)+('CALCOLO-NON MODIFICARE'!J51*Tariffe!$C$8)+('CALCOLO-NON MODIFICARE'!K51*Tariffe!$C$9)</f>
        <v>0</v>
      </c>
      <c r="AC51" s="14">
        <f>(M51*Tariffe!$G$5)+('CALCOLO-NON MODIFICARE'!N51*Tariffe!$G$6)+('CALCOLO-NON MODIFICARE'!O51*Tariffe!$G$7)+('CALCOLO-NON MODIFICARE'!P51*Tariffe!$G$8)</f>
        <v>0</v>
      </c>
      <c r="AD51" s="14">
        <f>(R51*Tariffe!$C$26)+('CALCOLO-NON MODIFICARE'!S51*Tariffe!$C$27)+('CALCOLO-NON MODIFICARE'!T51*Tariffe!$C$28)+('CALCOLO-NON MODIFICARE'!U51*Tariffe!$C$29)</f>
        <v>0</v>
      </c>
      <c r="AE51" s="14">
        <f>(W51*Tariffe!$G$26)+('CALCOLO-NON MODIFICARE'!X51*Tariffe!$G$27)+('CALCOLO-NON MODIFICARE'!Y51*Tariffe!$G$28)+('CALCOLO-NON MODIFICARE'!Z51*Tariffe!$G$29)</f>
        <v>0</v>
      </c>
      <c r="AF51" s="37"/>
      <c r="AG51" s="14" cm="1">
        <f t="array" ref="AG51">IF(D51&lt;&gt;"",_xlfn.IFS(D51=$B$2,Tariffe!$C$13/365*'Dati Generali'!$K$5,D51=$B$3,Tariffe!$G$13/365*'Dati Generali'!$K$5,D51=$B$4,Tariffe!$C$34/365*'Dati Generali'!$K$5*F51,D51=$B$5,Tariffe!$G$34/365*'Dati Generali'!$K$5*F51),0)</f>
        <v>0</v>
      </c>
      <c r="AH51" s="14" cm="1">
        <f t="array" ref="AH51">IF(D51&lt;&gt;"",IF('Dati Generali'!$D$8&lt;&gt;0,_xlfn.IFS(D51=$B$2,Tariffe!$C$14/365*'Dati Generali'!$K$5,D51=$B$3,Tariffe!$G$14/365*'Dati Generali'!$K$5,D51=$B$4,Tariffe!$C$35/365*'Dati Generali'!$K$5/'Dati Generali'!$I$16,D51=$B$5,Tariffe!$G$35/365*'Dati Generali'!$K$5/'Dati Generali'!$I$17),0),0)</f>
        <v>0</v>
      </c>
      <c r="AI51" s="14" cm="1">
        <f t="array" ref="AI51">IF(D51&lt;&gt;"",IF('Dati Generali'!$D$9&lt;&gt;0,_xlfn.IFS(D51=$B$2,Tariffe!$C$15/365*'Dati Generali'!$K$5,D51=$B$3,Tariffe!$G$15/365*'Dati Generali'!$K$5,D51=$B$4,Tariffe!$C$36/365*'Dati Generali'!$K$5/'Dati Generali'!$I$16,D51=$B$5,Tariffe!$G$36/365*'Dati Generali'!$K$5/'Dati Generali'!$I$17),0),0)</f>
        <v>0</v>
      </c>
      <c r="AJ51" s="37"/>
      <c r="AK51" s="14" cm="1">
        <f t="array" ref="AK51">IF(D51&lt;&gt;"",IF('Dati Generali'!$D$8&lt;&gt;0,_xlfn.IFS(D51=$B$2,E51*Tariffe!$C$10,D51=$B$3,E51*Tariffe!$G$9,D51=$B$4,E51*Tariffe!$C$30,D51=$B$5,E51*Tariffe!$G$30),0),0)</f>
        <v>0</v>
      </c>
      <c r="AL51" s="14" cm="1">
        <f t="array" ref="AL51">IF(D51&lt;&gt;"",IF('Dati Generali'!$D$9&lt;&gt;0,_xlfn.IFS(D51=$B$2,E51*Tariffe!$C$11,D51=$B$3,E51*Tariffe!$G$10,D51=$B$4,E51*Tariffe!$C$31,D51=$B$5,E51*Tariffe!$G$31),0),0)</f>
        <v>0</v>
      </c>
      <c r="AM51" s="37"/>
      <c r="AN51" s="14">
        <f>IF(E51&lt;&gt;0,'Dati Generali'!$D$10/'Dati Generali'!$G$100*'CALCOLO-NON MODIFICARE'!E51,0)</f>
        <v>0</v>
      </c>
      <c r="AP51" s="5">
        <f>ROUND(IF(D51=$B$2,($B$7/365)*'Dati Generali'!$K$5*'CALCOLO-NON MODIFICARE'!F51,0),0)</f>
        <v>0</v>
      </c>
      <c r="AQ51" s="5">
        <f>ROUND(IF(D51=$B$3,'CALCOLO-NON MODIFICARE'!$B$8/365*'Dati Generali'!$K$5,0),0)</f>
        <v>0</v>
      </c>
      <c r="AR51" s="5">
        <f>ROUND(IF(D51=$B$4,'CALCOLO-NON MODIFICARE'!$B$8/365*'Dati Generali'!$K$5*'CALCOLO-NON MODIFICARE'!F51,0),0)</f>
        <v>0</v>
      </c>
      <c r="AS51" s="5">
        <f>ROUND(IF(D51=$B$5,'CALCOLO-NON MODIFICARE'!$B$8/365*'Dati Generali'!$K$5*'CALCOLO-NON MODIFICARE'!F51,0),0)</f>
        <v>0</v>
      </c>
    </row>
    <row r="52" spans="3:45" x14ac:dyDescent="0.25">
      <c r="C52" s="4">
        <v>51</v>
      </c>
      <c r="D52" s="4" t="str">
        <f>IF('Dati Generali'!D79&lt;&gt;"",'Dati Generali'!D79,"")</f>
        <v/>
      </c>
      <c r="E52" s="5">
        <f>'Dati Generali'!G79</f>
        <v>0</v>
      </c>
      <c r="F52" s="5">
        <f>'Dati Generali'!I79</f>
        <v>0</v>
      </c>
      <c r="G52" s="5">
        <f t="shared" si="0"/>
        <v>0</v>
      </c>
      <c r="H52" s="5">
        <f t="shared" si="1"/>
        <v>0</v>
      </c>
      <c r="I52" s="5">
        <f t="shared" si="2"/>
        <v>0</v>
      </c>
      <c r="J52" s="5">
        <f t="shared" si="3"/>
        <v>0</v>
      </c>
      <c r="K52" s="5">
        <f t="shared" si="4"/>
        <v>0</v>
      </c>
      <c r="M52" s="5">
        <f t="shared" si="5"/>
        <v>0</v>
      </c>
      <c r="N52" s="5">
        <f t="shared" si="6"/>
        <v>0</v>
      </c>
      <c r="O52" s="5">
        <f t="shared" si="7"/>
        <v>0</v>
      </c>
      <c r="P52" s="5">
        <f t="shared" si="8"/>
        <v>0</v>
      </c>
      <c r="R52" s="5">
        <f t="shared" si="9"/>
        <v>0</v>
      </c>
      <c r="S52" s="5">
        <f t="shared" si="10"/>
        <v>0</v>
      </c>
      <c r="T52" s="5">
        <f t="shared" si="11"/>
        <v>0</v>
      </c>
      <c r="U52" s="5">
        <f t="shared" si="12"/>
        <v>0</v>
      </c>
      <c r="W52" s="5">
        <f t="shared" si="13"/>
        <v>0</v>
      </c>
      <c r="X52" s="5">
        <f t="shared" si="14"/>
        <v>0</v>
      </c>
      <c r="Y52" s="5">
        <f t="shared" si="15"/>
        <v>0</v>
      </c>
      <c r="Z52" s="5">
        <f t="shared" si="16"/>
        <v>0</v>
      </c>
      <c r="AB52" s="14">
        <f>(G52*Tariffe!$C$5)+('CALCOLO-NON MODIFICARE'!H52*Tariffe!$C$6)+('CALCOLO-NON MODIFICARE'!I52*Tariffe!$C$7)+('CALCOLO-NON MODIFICARE'!J52*Tariffe!$C$8)+('CALCOLO-NON MODIFICARE'!K52*Tariffe!$C$9)</f>
        <v>0</v>
      </c>
      <c r="AC52" s="14">
        <f>(M52*Tariffe!$G$5)+('CALCOLO-NON MODIFICARE'!N52*Tariffe!$G$6)+('CALCOLO-NON MODIFICARE'!O52*Tariffe!$G$7)+('CALCOLO-NON MODIFICARE'!P52*Tariffe!$G$8)</f>
        <v>0</v>
      </c>
      <c r="AD52" s="14">
        <f>(R52*Tariffe!$C$26)+('CALCOLO-NON MODIFICARE'!S52*Tariffe!$C$27)+('CALCOLO-NON MODIFICARE'!T52*Tariffe!$C$28)+('CALCOLO-NON MODIFICARE'!U52*Tariffe!$C$29)</f>
        <v>0</v>
      </c>
      <c r="AE52" s="14">
        <f>(W52*Tariffe!$G$26)+('CALCOLO-NON MODIFICARE'!X52*Tariffe!$G$27)+('CALCOLO-NON MODIFICARE'!Y52*Tariffe!$G$28)+('CALCOLO-NON MODIFICARE'!Z52*Tariffe!$G$29)</f>
        <v>0</v>
      </c>
      <c r="AF52" s="37"/>
      <c r="AG52" s="14" cm="1">
        <f t="array" ref="AG52">IF(D52&lt;&gt;"",_xlfn.IFS(D52=$B$2,Tariffe!$C$13/365*'Dati Generali'!$K$5,D52=$B$3,Tariffe!$G$13/365*'Dati Generali'!$K$5,D52=$B$4,Tariffe!$C$34/365*'Dati Generali'!$K$5*F52,D52=$B$5,Tariffe!$G$34/365*'Dati Generali'!$K$5*F52),0)</f>
        <v>0</v>
      </c>
      <c r="AH52" s="14" cm="1">
        <f t="array" ref="AH52">IF(D52&lt;&gt;"",IF('Dati Generali'!$D$8&lt;&gt;0,_xlfn.IFS(D52=$B$2,Tariffe!$C$14/365*'Dati Generali'!$K$5,D52=$B$3,Tariffe!$G$14/365*'Dati Generali'!$K$5,D52=$B$4,Tariffe!$C$35/365*'Dati Generali'!$K$5/'Dati Generali'!$I$16,D52=$B$5,Tariffe!$G$35/365*'Dati Generali'!$K$5/'Dati Generali'!$I$17),0),0)</f>
        <v>0</v>
      </c>
      <c r="AI52" s="14" cm="1">
        <f t="array" ref="AI52">IF(D52&lt;&gt;"",IF('Dati Generali'!$D$9&lt;&gt;0,_xlfn.IFS(D52=$B$2,Tariffe!$C$15/365*'Dati Generali'!$K$5,D52=$B$3,Tariffe!$G$15/365*'Dati Generali'!$K$5,D52=$B$4,Tariffe!$C$36/365*'Dati Generali'!$K$5/'Dati Generali'!$I$16,D52=$B$5,Tariffe!$G$36/365*'Dati Generali'!$K$5/'Dati Generali'!$I$17),0),0)</f>
        <v>0</v>
      </c>
      <c r="AJ52" s="37"/>
      <c r="AK52" s="14" cm="1">
        <f t="array" ref="AK52">IF(D52&lt;&gt;"",IF('Dati Generali'!$D$8&lt;&gt;0,_xlfn.IFS(D52=$B$2,E52*Tariffe!$C$10,D52=$B$3,E52*Tariffe!$G$9,D52=$B$4,E52*Tariffe!$C$30,D52=$B$5,E52*Tariffe!$G$30),0),0)</f>
        <v>0</v>
      </c>
      <c r="AL52" s="14" cm="1">
        <f t="array" ref="AL52">IF(D52&lt;&gt;"",IF('Dati Generali'!$D$9&lt;&gt;0,_xlfn.IFS(D52=$B$2,E52*Tariffe!$C$11,D52=$B$3,E52*Tariffe!$G$10,D52=$B$4,E52*Tariffe!$C$31,D52=$B$5,E52*Tariffe!$G$31),0),0)</f>
        <v>0</v>
      </c>
      <c r="AM52" s="37"/>
      <c r="AN52" s="14">
        <f>IF(E52&lt;&gt;0,'Dati Generali'!$D$10/'Dati Generali'!$G$100*'CALCOLO-NON MODIFICARE'!E52,0)</f>
        <v>0</v>
      </c>
      <c r="AP52" s="5">
        <f>ROUND(IF(D52=$B$2,($B$7/365)*'Dati Generali'!$K$5*'CALCOLO-NON MODIFICARE'!F52,0),0)</f>
        <v>0</v>
      </c>
      <c r="AQ52" s="5">
        <f>ROUND(IF(D52=$B$3,'CALCOLO-NON MODIFICARE'!$B$8/365*'Dati Generali'!$K$5,0),0)</f>
        <v>0</v>
      </c>
      <c r="AR52" s="5">
        <f>ROUND(IF(D52=$B$4,'CALCOLO-NON MODIFICARE'!$B$8/365*'Dati Generali'!$K$5*'CALCOLO-NON MODIFICARE'!F52,0),0)</f>
        <v>0</v>
      </c>
      <c r="AS52" s="5">
        <f>ROUND(IF(D52=$B$5,'CALCOLO-NON MODIFICARE'!$B$8/365*'Dati Generali'!$K$5*'CALCOLO-NON MODIFICARE'!F52,0),0)</f>
        <v>0</v>
      </c>
    </row>
    <row r="53" spans="3:45" x14ac:dyDescent="0.25">
      <c r="C53" s="4">
        <v>52</v>
      </c>
      <c r="D53" s="4" t="str">
        <f>IF('Dati Generali'!D80&lt;&gt;"",'Dati Generali'!D80,"")</f>
        <v/>
      </c>
      <c r="E53" s="5">
        <f>'Dati Generali'!G80</f>
        <v>0</v>
      </c>
      <c r="F53" s="5">
        <f>'Dati Generali'!I80</f>
        <v>0</v>
      </c>
      <c r="G53" s="5">
        <f t="shared" si="0"/>
        <v>0</v>
      </c>
      <c r="H53" s="5">
        <f t="shared" si="1"/>
        <v>0</v>
      </c>
      <c r="I53" s="5">
        <f t="shared" si="2"/>
        <v>0</v>
      </c>
      <c r="J53" s="5">
        <f t="shared" si="3"/>
        <v>0</v>
      </c>
      <c r="K53" s="5">
        <f t="shared" si="4"/>
        <v>0</v>
      </c>
      <c r="M53" s="5">
        <f t="shared" si="5"/>
        <v>0</v>
      </c>
      <c r="N53" s="5">
        <f t="shared" si="6"/>
        <v>0</v>
      </c>
      <c r="O53" s="5">
        <f t="shared" si="7"/>
        <v>0</v>
      </c>
      <c r="P53" s="5">
        <f t="shared" si="8"/>
        <v>0</v>
      </c>
      <c r="R53" s="5">
        <f t="shared" si="9"/>
        <v>0</v>
      </c>
      <c r="S53" s="5">
        <f t="shared" si="10"/>
        <v>0</v>
      </c>
      <c r="T53" s="5">
        <f t="shared" si="11"/>
        <v>0</v>
      </c>
      <c r="U53" s="5">
        <f t="shared" si="12"/>
        <v>0</v>
      </c>
      <c r="W53" s="5">
        <f t="shared" si="13"/>
        <v>0</v>
      </c>
      <c r="X53" s="5">
        <f t="shared" si="14"/>
        <v>0</v>
      </c>
      <c r="Y53" s="5">
        <f t="shared" si="15"/>
        <v>0</v>
      </c>
      <c r="Z53" s="5">
        <f t="shared" si="16"/>
        <v>0</v>
      </c>
      <c r="AB53" s="14">
        <f>(G53*Tariffe!$C$5)+('CALCOLO-NON MODIFICARE'!H53*Tariffe!$C$6)+('CALCOLO-NON MODIFICARE'!I53*Tariffe!$C$7)+('CALCOLO-NON MODIFICARE'!J53*Tariffe!$C$8)+('CALCOLO-NON MODIFICARE'!K53*Tariffe!$C$9)</f>
        <v>0</v>
      </c>
      <c r="AC53" s="14">
        <f>(M53*Tariffe!$G$5)+('CALCOLO-NON MODIFICARE'!N53*Tariffe!$G$6)+('CALCOLO-NON MODIFICARE'!O53*Tariffe!$G$7)+('CALCOLO-NON MODIFICARE'!P53*Tariffe!$G$8)</f>
        <v>0</v>
      </c>
      <c r="AD53" s="14">
        <f>(R53*Tariffe!$C$26)+('CALCOLO-NON MODIFICARE'!S53*Tariffe!$C$27)+('CALCOLO-NON MODIFICARE'!T53*Tariffe!$C$28)+('CALCOLO-NON MODIFICARE'!U53*Tariffe!$C$29)</f>
        <v>0</v>
      </c>
      <c r="AE53" s="14">
        <f>(W53*Tariffe!$G$26)+('CALCOLO-NON MODIFICARE'!X53*Tariffe!$G$27)+('CALCOLO-NON MODIFICARE'!Y53*Tariffe!$G$28)+('CALCOLO-NON MODIFICARE'!Z53*Tariffe!$G$29)</f>
        <v>0</v>
      </c>
      <c r="AF53" s="37"/>
      <c r="AG53" s="14" cm="1">
        <f t="array" ref="AG53">IF(D53&lt;&gt;"",_xlfn.IFS(D53=$B$2,Tariffe!$C$13/365*'Dati Generali'!$K$5,D53=$B$3,Tariffe!$G$13/365*'Dati Generali'!$K$5,D53=$B$4,Tariffe!$C$34/365*'Dati Generali'!$K$5*F53,D53=$B$5,Tariffe!$G$34/365*'Dati Generali'!$K$5*F53),0)</f>
        <v>0</v>
      </c>
      <c r="AH53" s="14" cm="1">
        <f t="array" ref="AH53">IF(D53&lt;&gt;"",IF('Dati Generali'!$D$8&lt;&gt;0,_xlfn.IFS(D53=$B$2,Tariffe!$C$14/365*'Dati Generali'!$K$5,D53=$B$3,Tariffe!$G$14/365*'Dati Generali'!$K$5,D53=$B$4,Tariffe!$C$35/365*'Dati Generali'!$K$5/'Dati Generali'!$I$16,D53=$B$5,Tariffe!$G$35/365*'Dati Generali'!$K$5/'Dati Generali'!$I$17),0),0)</f>
        <v>0</v>
      </c>
      <c r="AI53" s="14" cm="1">
        <f t="array" ref="AI53">IF(D53&lt;&gt;"",IF('Dati Generali'!$D$9&lt;&gt;0,_xlfn.IFS(D53=$B$2,Tariffe!$C$15/365*'Dati Generali'!$K$5,D53=$B$3,Tariffe!$G$15/365*'Dati Generali'!$K$5,D53=$B$4,Tariffe!$C$36/365*'Dati Generali'!$K$5/'Dati Generali'!$I$16,D53=$B$5,Tariffe!$G$36/365*'Dati Generali'!$K$5/'Dati Generali'!$I$17),0),0)</f>
        <v>0</v>
      </c>
      <c r="AJ53" s="37"/>
      <c r="AK53" s="14" cm="1">
        <f t="array" ref="AK53">IF(D53&lt;&gt;"",IF('Dati Generali'!$D$8&lt;&gt;0,_xlfn.IFS(D53=$B$2,E53*Tariffe!$C$10,D53=$B$3,E53*Tariffe!$G$9,D53=$B$4,E53*Tariffe!$C$30,D53=$B$5,E53*Tariffe!$G$30),0),0)</f>
        <v>0</v>
      </c>
      <c r="AL53" s="14" cm="1">
        <f t="array" ref="AL53">IF(D53&lt;&gt;"",IF('Dati Generali'!$D$9&lt;&gt;0,_xlfn.IFS(D53=$B$2,E53*Tariffe!$C$11,D53=$B$3,E53*Tariffe!$G$10,D53=$B$4,E53*Tariffe!$C$31,D53=$B$5,E53*Tariffe!$G$31),0),0)</f>
        <v>0</v>
      </c>
      <c r="AM53" s="37"/>
      <c r="AN53" s="14">
        <f>IF(E53&lt;&gt;0,'Dati Generali'!$D$10/'Dati Generali'!$G$100*'CALCOLO-NON MODIFICARE'!E53,0)</f>
        <v>0</v>
      </c>
      <c r="AP53" s="5">
        <f>ROUND(IF(D53=$B$2,($B$7/365)*'Dati Generali'!$K$5*'CALCOLO-NON MODIFICARE'!F53,0),0)</f>
        <v>0</v>
      </c>
      <c r="AQ53" s="5">
        <f>ROUND(IF(D53=$B$3,'CALCOLO-NON MODIFICARE'!$B$8/365*'Dati Generali'!$K$5,0),0)</f>
        <v>0</v>
      </c>
      <c r="AR53" s="5">
        <f>ROUND(IF(D53=$B$4,'CALCOLO-NON MODIFICARE'!$B$8/365*'Dati Generali'!$K$5*'CALCOLO-NON MODIFICARE'!F53,0),0)</f>
        <v>0</v>
      </c>
      <c r="AS53" s="5">
        <f>ROUND(IF(D53=$B$5,'CALCOLO-NON MODIFICARE'!$B$8/365*'Dati Generali'!$K$5*'CALCOLO-NON MODIFICARE'!F53,0),0)</f>
        <v>0</v>
      </c>
    </row>
    <row r="54" spans="3:45" x14ac:dyDescent="0.25">
      <c r="C54" s="4">
        <v>53</v>
      </c>
      <c r="D54" s="4" t="str">
        <f>IF('Dati Generali'!D81&lt;&gt;"",'Dati Generali'!D81,"")</f>
        <v/>
      </c>
      <c r="E54" s="5">
        <f>'Dati Generali'!G81</f>
        <v>0</v>
      </c>
      <c r="F54" s="5">
        <f>'Dati Generali'!I81</f>
        <v>0</v>
      </c>
      <c r="G54" s="5">
        <f t="shared" si="0"/>
        <v>0</v>
      </c>
      <c r="H54" s="5">
        <f t="shared" si="1"/>
        <v>0</v>
      </c>
      <c r="I54" s="5">
        <f t="shared" si="2"/>
        <v>0</v>
      </c>
      <c r="J54" s="5">
        <f t="shared" si="3"/>
        <v>0</v>
      </c>
      <c r="K54" s="5">
        <f t="shared" si="4"/>
        <v>0</v>
      </c>
      <c r="M54" s="5">
        <f t="shared" si="5"/>
        <v>0</v>
      </c>
      <c r="N54" s="5">
        <f t="shared" si="6"/>
        <v>0</v>
      </c>
      <c r="O54" s="5">
        <f t="shared" si="7"/>
        <v>0</v>
      </c>
      <c r="P54" s="5">
        <f t="shared" si="8"/>
        <v>0</v>
      </c>
      <c r="R54" s="5">
        <f t="shared" si="9"/>
        <v>0</v>
      </c>
      <c r="S54" s="5">
        <f t="shared" si="10"/>
        <v>0</v>
      </c>
      <c r="T54" s="5">
        <f t="shared" si="11"/>
        <v>0</v>
      </c>
      <c r="U54" s="5">
        <f t="shared" si="12"/>
        <v>0</v>
      </c>
      <c r="W54" s="5">
        <f t="shared" si="13"/>
        <v>0</v>
      </c>
      <c r="X54" s="5">
        <f t="shared" si="14"/>
        <v>0</v>
      </c>
      <c r="Y54" s="5">
        <f t="shared" si="15"/>
        <v>0</v>
      </c>
      <c r="Z54" s="5">
        <f t="shared" si="16"/>
        <v>0</v>
      </c>
      <c r="AB54" s="14">
        <f>(G54*Tariffe!$C$5)+('CALCOLO-NON MODIFICARE'!H54*Tariffe!$C$6)+('CALCOLO-NON MODIFICARE'!I54*Tariffe!$C$7)+('CALCOLO-NON MODIFICARE'!J54*Tariffe!$C$8)+('CALCOLO-NON MODIFICARE'!K54*Tariffe!$C$9)</f>
        <v>0</v>
      </c>
      <c r="AC54" s="14">
        <f>(M54*Tariffe!$G$5)+('CALCOLO-NON MODIFICARE'!N54*Tariffe!$G$6)+('CALCOLO-NON MODIFICARE'!O54*Tariffe!$G$7)+('CALCOLO-NON MODIFICARE'!P54*Tariffe!$G$8)</f>
        <v>0</v>
      </c>
      <c r="AD54" s="14">
        <f>(R54*Tariffe!$C$26)+('CALCOLO-NON MODIFICARE'!S54*Tariffe!$C$27)+('CALCOLO-NON MODIFICARE'!T54*Tariffe!$C$28)+('CALCOLO-NON MODIFICARE'!U54*Tariffe!$C$29)</f>
        <v>0</v>
      </c>
      <c r="AE54" s="14">
        <f>(W54*Tariffe!$G$26)+('CALCOLO-NON MODIFICARE'!X54*Tariffe!$G$27)+('CALCOLO-NON MODIFICARE'!Y54*Tariffe!$G$28)+('CALCOLO-NON MODIFICARE'!Z54*Tariffe!$G$29)</f>
        <v>0</v>
      </c>
      <c r="AF54" s="37"/>
      <c r="AG54" s="14" cm="1">
        <f t="array" ref="AG54">IF(D54&lt;&gt;"",_xlfn.IFS(D54=$B$2,Tariffe!$C$13/365*'Dati Generali'!$K$5,D54=$B$3,Tariffe!$G$13/365*'Dati Generali'!$K$5,D54=$B$4,Tariffe!$C$34/365*'Dati Generali'!$K$5*F54,D54=$B$5,Tariffe!$G$34/365*'Dati Generali'!$K$5*F54),0)</f>
        <v>0</v>
      </c>
      <c r="AH54" s="14" cm="1">
        <f t="array" ref="AH54">IF(D54&lt;&gt;"",IF('Dati Generali'!$D$8&lt;&gt;0,_xlfn.IFS(D54=$B$2,Tariffe!$C$14/365*'Dati Generali'!$K$5,D54=$B$3,Tariffe!$G$14/365*'Dati Generali'!$K$5,D54=$B$4,Tariffe!$C$35/365*'Dati Generali'!$K$5/'Dati Generali'!$I$16,D54=$B$5,Tariffe!$G$35/365*'Dati Generali'!$K$5/'Dati Generali'!$I$17),0),0)</f>
        <v>0</v>
      </c>
      <c r="AI54" s="14" cm="1">
        <f t="array" ref="AI54">IF(D54&lt;&gt;"",IF('Dati Generali'!$D$9&lt;&gt;0,_xlfn.IFS(D54=$B$2,Tariffe!$C$15/365*'Dati Generali'!$K$5,D54=$B$3,Tariffe!$G$15/365*'Dati Generali'!$K$5,D54=$B$4,Tariffe!$C$36/365*'Dati Generali'!$K$5/'Dati Generali'!$I$16,D54=$B$5,Tariffe!$G$36/365*'Dati Generali'!$K$5/'Dati Generali'!$I$17),0),0)</f>
        <v>0</v>
      </c>
      <c r="AJ54" s="37"/>
      <c r="AK54" s="14" cm="1">
        <f t="array" ref="AK54">IF(D54&lt;&gt;"",IF('Dati Generali'!$D$8&lt;&gt;0,_xlfn.IFS(D54=$B$2,E54*Tariffe!$C$10,D54=$B$3,E54*Tariffe!$G$9,D54=$B$4,E54*Tariffe!$C$30,D54=$B$5,E54*Tariffe!$G$30),0),0)</f>
        <v>0</v>
      </c>
      <c r="AL54" s="14" cm="1">
        <f t="array" ref="AL54">IF(D54&lt;&gt;"",IF('Dati Generali'!$D$9&lt;&gt;0,_xlfn.IFS(D54=$B$2,E54*Tariffe!$C$11,D54=$B$3,E54*Tariffe!$G$10,D54=$B$4,E54*Tariffe!$C$31,D54=$B$5,E54*Tariffe!$G$31),0),0)</f>
        <v>0</v>
      </c>
      <c r="AM54" s="37"/>
      <c r="AN54" s="14">
        <f>IF(E54&lt;&gt;0,'Dati Generali'!$D$10/'Dati Generali'!$G$100*'CALCOLO-NON MODIFICARE'!E54,0)</f>
        <v>0</v>
      </c>
      <c r="AP54" s="5">
        <f>ROUND(IF(D54=$B$2,($B$7/365)*'Dati Generali'!$K$5*'CALCOLO-NON MODIFICARE'!F54,0),0)</f>
        <v>0</v>
      </c>
      <c r="AQ54" s="5">
        <f>ROUND(IF(D54=$B$3,'CALCOLO-NON MODIFICARE'!$B$8/365*'Dati Generali'!$K$5,0),0)</f>
        <v>0</v>
      </c>
      <c r="AR54" s="5">
        <f>ROUND(IF(D54=$B$4,'CALCOLO-NON MODIFICARE'!$B$8/365*'Dati Generali'!$K$5*'CALCOLO-NON MODIFICARE'!F54,0),0)</f>
        <v>0</v>
      </c>
      <c r="AS54" s="5">
        <f>ROUND(IF(D54=$B$5,'CALCOLO-NON MODIFICARE'!$B$8/365*'Dati Generali'!$K$5*'CALCOLO-NON MODIFICARE'!F54,0),0)</f>
        <v>0</v>
      </c>
    </row>
    <row r="55" spans="3:45" x14ac:dyDescent="0.25">
      <c r="C55" s="4">
        <v>54</v>
      </c>
      <c r="D55" s="4" t="str">
        <f>IF('Dati Generali'!D82&lt;&gt;"",'Dati Generali'!D82,"")</f>
        <v/>
      </c>
      <c r="E55" s="5">
        <f>'Dati Generali'!G82</f>
        <v>0</v>
      </c>
      <c r="F55" s="5">
        <f>'Dati Generali'!I82</f>
        <v>0</v>
      </c>
      <c r="G55" s="5">
        <f t="shared" si="0"/>
        <v>0</v>
      </c>
      <c r="H55" s="5">
        <f t="shared" si="1"/>
        <v>0</v>
      </c>
      <c r="I55" s="5">
        <f t="shared" si="2"/>
        <v>0</v>
      </c>
      <c r="J55" s="5">
        <f t="shared" si="3"/>
        <v>0</v>
      </c>
      <c r="K55" s="5">
        <f t="shared" si="4"/>
        <v>0</v>
      </c>
      <c r="M55" s="5">
        <f t="shared" si="5"/>
        <v>0</v>
      </c>
      <c r="N55" s="5">
        <f t="shared" si="6"/>
        <v>0</v>
      </c>
      <c r="O55" s="5">
        <f t="shared" si="7"/>
        <v>0</v>
      </c>
      <c r="P55" s="5">
        <f t="shared" si="8"/>
        <v>0</v>
      </c>
      <c r="R55" s="5">
        <f t="shared" si="9"/>
        <v>0</v>
      </c>
      <c r="S55" s="5">
        <f t="shared" si="10"/>
        <v>0</v>
      </c>
      <c r="T55" s="5">
        <f t="shared" si="11"/>
        <v>0</v>
      </c>
      <c r="U55" s="5">
        <f t="shared" si="12"/>
        <v>0</v>
      </c>
      <c r="W55" s="5">
        <f t="shared" si="13"/>
        <v>0</v>
      </c>
      <c r="X55" s="5">
        <f t="shared" si="14"/>
        <v>0</v>
      </c>
      <c r="Y55" s="5">
        <f t="shared" si="15"/>
        <v>0</v>
      </c>
      <c r="Z55" s="5">
        <f t="shared" si="16"/>
        <v>0</v>
      </c>
      <c r="AB55" s="14">
        <f>(G55*Tariffe!$C$5)+('CALCOLO-NON MODIFICARE'!H55*Tariffe!$C$6)+('CALCOLO-NON MODIFICARE'!I55*Tariffe!$C$7)+('CALCOLO-NON MODIFICARE'!J55*Tariffe!$C$8)+('CALCOLO-NON MODIFICARE'!K55*Tariffe!$C$9)</f>
        <v>0</v>
      </c>
      <c r="AC55" s="14">
        <f>(M55*Tariffe!$G$5)+('CALCOLO-NON MODIFICARE'!N55*Tariffe!$G$6)+('CALCOLO-NON MODIFICARE'!O55*Tariffe!$G$7)+('CALCOLO-NON MODIFICARE'!P55*Tariffe!$G$8)</f>
        <v>0</v>
      </c>
      <c r="AD55" s="14">
        <f>(R55*Tariffe!$C$26)+('CALCOLO-NON MODIFICARE'!S55*Tariffe!$C$27)+('CALCOLO-NON MODIFICARE'!T55*Tariffe!$C$28)+('CALCOLO-NON MODIFICARE'!U55*Tariffe!$C$29)</f>
        <v>0</v>
      </c>
      <c r="AE55" s="14">
        <f>(W55*Tariffe!$G$26)+('CALCOLO-NON MODIFICARE'!X55*Tariffe!$G$27)+('CALCOLO-NON MODIFICARE'!Y55*Tariffe!$G$28)+('CALCOLO-NON MODIFICARE'!Z55*Tariffe!$G$29)</f>
        <v>0</v>
      </c>
      <c r="AF55" s="37"/>
      <c r="AG55" s="14" cm="1">
        <f t="array" ref="AG55">IF(D55&lt;&gt;"",_xlfn.IFS(D55=$B$2,Tariffe!$C$13/365*'Dati Generali'!$K$5,D55=$B$3,Tariffe!$G$13/365*'Dati Generali'!$K$5,D55=$B$4,Tariffe!$C$34/365*'Dati Generali'!$K$5*F55,D55=$B$5,Tariffe!$G$34/365*'Dati Generali'!$K$5*F55),0)</f>
        <v>0</v>
      </c>
      <c r="AH55" s="14" cm="1">
        <f t="array" ref="AH55">IF(D55&lt;&gt;"",IF('Dati Generali'!$D$8&lt;&gt;0,_xlfn.IFS(D55=$B$2,Tariffe!$C$14/365*'Dati Generali'!$K$5,D55=$B$3,Tariffe!$G$14/365*'Dati Generali'!$K$5,D55=$B$4,Tariffe!$C$35/365*'Dati Generali'!$K$5/'Dati Generali'!$I$16,D55=$B$5,Tariffe!$G$35/365*'Dati Generali'!$K$5/'Dati Generali'!$I$17),0),0)</f>
        <v>0</v>
      </c>
      <c r="AI55" s="14" cm="1">
        <f t="array" ref="AI55">IF(D55&lt;&gt;"",IF('Dati Generali'!$D$9&lt;&gt;0,_xlfn.IFS(D55=$B$2,Tariffe!$C$15/365*'Dati Generali'!$K$5,D55=$B$3,Tariffe!$G$15/365*'Dati Generali'!$K$5,D55=$B$4,Tariffe!$C$36/365*'Dati Generali'!$K$5/'Dati Generali'!$I$16,D55=$B$5,Tariffe!$G$36/365*'Dati Generali'!$K$5/'Dati Generali'!$I$17),0),0)</f>
        <v>0</v>
      </c>
      <c r="AJ55" s="37"/>
      <c r="AK55" s="14" cm="1">
        <f t="array" ref="AK55">IF(D55&lt;&gt;"",IF('Dati Generali'!$D$8&lt;&gt;0,_xlfn.IFS(D55=$B$2,E55*Tariffe!$C$10,D55=$B$3,E55*Tariffe!$G$9,D55=$B$4,E55*Tariffe!$C$30,D55=$B$5,E55*Tariffe!$G$30),0),0)</f>
        <v>0</v>
      </c>
      <c r="AL55" s="14" cm="1">
        <f t="array" ref="AL55">IF(D55&lt;&gt;"",IF('Dati Generali'!$D$9&lt;&gt;0,_xlfn.IFS(D55=$B$2,E55*Tariffe!$C$11,D55=$B$3,E55*Tariffe!$G$10,D55=$B$4,E55*Tariffe!$C$31,D55=$B$5,E55*Tariffe!$G$31),0),0)</f>
        <v>0</v>
      </c>
      <c r="AM55" s="37"/>
      <c r="AN55" s="14">
        <f>IF(E55&lt;&gt;0,'Dati Generali'!$D$10/'Dati Generali'!$G$100*'CALCOLO-NON MODIFICARE'!E55,0)</f>
        <v>0</v>
      </c>
      <c r="AP55" s="5">
        <f>ROUND(IF(D55=$B$2,($B$7/365)*'Dati Generali'!$K$5*'CALCOLO-NON MODIFICARE'!F55,0),0)</f>
        <v>0</v>
      </c>
      <c r="AQ55" s="5">
        <f>ROUND(IF(D55=$B$3,'CALCOLO-NON MODIFICARE'!$B$8/365*'Dati Generali'!$K$5,0),0)</f>
        <v>0</v>
      </c>
      <c r="AR55" s="5">
        <f>ROUND(IF(D55=$B$4,'CALCOLO-NON MODIFICARE'!$B$8/365*'Dati Generali'!$K$5*'CALCOLO-NON MODIFICARE'!F55,0),0)</f>
        <v>0</v>
      </c>
      <c r="AS55" s="5">
        <f>ROUND(IF(D55=$B$5,'CALCOLO-NON MODIFICARE'!$B$8/365*'Dati Generali'!$K$5*'CALCOLO-NON MODIFICARE'!F55,0),0)</f>
        <v>0</v>
      </c>
    </row>
    <row r="56" spans="3:45" x14ac:dyDescent="0.25">
      <c r="C56" s="4">
        <v>55</v>
      </c>
      <c r="D56" s="4" t="str">
        <f>IF('Dati Generali'!D83&lt;&gt;"",'Dati Generali'!D83,"")</f>
        <v/>
      </c>
      <c r="E56" s="5">
        <f>'Dati Generali'!G83</f>
        <v>0</v>
      </c>
      <c r="F56" s="5">
        <f>'Dati Generali'!I83</f>
        <v>0</v>
      </c>
      <c r="G56" s="5">
        <f t="shared" si="0"/>
        <v>0</v>
      </c>
      <c r="H56" s="5">
        <f t="shared" si="1"/>
        <v>0</v>
      </c>
      <c r="I56" s="5">
        <f t="shared" si="2"/>
        <v>0</v>
      </c>
      <c r="J56" s="5">
        <f t="shared" si="3"/>
        <v>0</v>
      </c>
      <c r="K56" s="5">
        <f t="shared" si="4"/>
        <v>0</v>
      </c>
      <c r="M56" s="5">
        <f t="shared" si="5"/>
        <v>0</v>
      </c>
      <c r="N56" s="5">
        <f t="shared" si="6"/>
        <v>0</v>
      </c>
      <c r="O56" s="5">
        <f t="shared" si="7"/>
        <v>0</v>
      </c>
      <c r="P56" s="5">
        <f t="shared" si="8"/>
        <v>0</v>
      </c>
      <c r="R56" s="5">
        <f t="shared" si="9"/>
        <v>0</v>
      </c>
      <c r="S56" s="5">
        <f t="shared" si="10"/>
        <v>0</v>
      </c>
      <c r="T56" s="5">
        <f t="shared" si="11"/>
        <v>0</v>
      </c>
      <c r="U56" s="5">
        <f t="shared" si="12"/>
        <v>0</v>
      </c>
      <c r="W56" s="5">
        <f t="shared" si="13"/>
        <v>0</v>
      </c>
      <c r="X56" s="5">
        <f t="shared" si="14"/>
        <v>0</v>
      </c>
      <c r="Y56" s="5">
        <f t="shared" si="15"/>
        <v>0</v>
      </c>
      <c r="Z56" s="5">
        <f t="shared" si="16"/>
        <v>0</v>
      </c>
      <c r="AB56" s="14">
        <f>(G56*Tariffe!$C$5)+('CALCOLO-NON MODIFICARE'!H56*Tariffe!$C$6)+('CALCOLO-NON MODIFICARE'!I56*Tariffe!$C$7)+('CALCOLO-NON MODIFICARE'!J56*Tariffe!$C$8)+('CALCOLO-NON MODIFICARE'!K56*Tariffe!$C$9)</f>
        <v>0</v>
      </c>
      <c r="AC56" s="14">
        <f>(M56*Tariffe!$G$5)+('CALCOLO-NON MODIFICARE'!N56*Tariffe!$G$6)+('CALCOLO-NON MODIFICARE'!O56*Tariffe!$G$7)+('CALCOLO-NON MODIFICARE'!P56*Tariffe!$G$8)</f>
        <v>0</v>
      </c>
      <c r="AD56" s="14">
        <f>(R56*Tariffe!$C$26)+('CALCOLO-NON MODIFICARE'!S56*Tariffe!$C$27)+('CALCOLO-NON MODIFICARE'!T56*Tariffe!$C$28)+('CALCOLO-NON MODIFICARE'!U56*Tariffe!$C$29)</f>
        <v>0</v>
      </c>
      <c r="AE56" s="14">
        <f>(W56*Tariffe!$G$26)+('CALCOLO-NON MODIFICARE'!X56*Tariffe!$G$27)+('CALCOLO-NON MODIFICARE'!Y56*Tariffe!$G$28)+('CALCOLO-NON MODIFICARE'!Z56*Tariffe!$G$29)</f>
        <v>0</v>
      </c>
      <c r="AF56" s="37"/>
      <c r="AG56" s="14" cm="1">
        <f t="array" ref="AG56">IF(D56&lt;&gt;"",_xlfn.IFS(D56=$B$2,Tariffe!$C$13/365*'Dati Generali'!$K$5,D56=$B$3,Tariffe!$G$13/365*'Dati Generali'!$K$5,D56=$B$4,Tariffe!$C$34/365*'Dati Generali'!$K$5*F56,D56=$B$5,Tariffe!$G$34/365*'Dati Generali'!$K$5*F56),0)</f>
        <v>0</v>
      </c>
      <c r="AH56" s="14" cm="1">
        <f t="array" ref="AH56">IF(D56&lt;&gt;"",IF('Dati Generali'!$D$8&lt;&gt;0,_xlfn.IFS(D56=$B$2,Tariffe!$C$14/365*'Dati Generali'!$K$5,D56=$B$3,Tariffe!$G$14/365*'Dati Generali'!$K$5,D56=$B$4,Tariffe!$C$35/365*'Dati Generali'!$K$5/'Dati Generali'!$I$16,D56=$B$5,Tariffe!$G$35/365*'Dati Generali'!$K$5/'Dati Generali'!$I$17),0),0)</f>
        <v>0</v>
      </c>
      <c r="AI56" s="14" cm="1">
        <f t="array" ref="AI56">IF(D56&lt;&gt;"",IF('Dati Generali'!$D$9&lt;&gt;0,_xlfn.IFS(D56=$B$2,Tariffe!$C$15/365*'Dati Generali'!$K$5,D56=$B$3,Tariffe!$G$15/365*'Dati Generali'!$K$5,D56=$B$4,Tariffe!$C$36/365*'Dati Generali'!$K$5/'Dati Generali'!$I$16,D56=$B$5,Tariffe!$G$36/365*'Dati Generali'!$K$5/'Dati Generali'!$I$17),0),0)</f>
        <v>0</v>
      </c>
      <c r="AJ56" s="37"/>
      <c r="AK56" s="14" cm="1">
        <f t="array" ref="AK56">IF(D56&lt;&gt;"",IF('Dati Generali'!$D$8&lt;&gt;0,_xlfn.IFS(D56=$B$2,E56*Tariffe!$C$10,D56=$B$3,E56*Tariffe!$G$9,D56=$B$4,E56*Tariffe!$C$30,D56=$B$5,E56*Tariffe!$G$30),0),0)</f>
        <v>0</v>
      </c>
      <c r="AL56" s="14" cm="1">
        <f t="array" ref="AL56">IF(D56&lt;&gt;"",IF('Dati Generali'!$D$9&lt;&gt;0,_xlfn.IFS(D56=$B$2,E56*Tariffe!$C$11,D56=$B$3,E56*Tariffe!$G$10,D56=$B$4,E56*Tariffe!$C$31,D56=$B$5,E56*Tariffe!$G$31),0),0)</f>
        <v>0</v>
      </c>
      <c r="AM56" s="37"/>
      <c r="AN56" s="14">
        <f>IF(E56&lt;&gt;0,'Dati Generali'!$D$10/'Dati Generali'!$G$100*'CALCOLO-NON MODIFICARE'!E56,0)</f>
        <v>0</v>
      </c>
      <c r="AP56" s="5">
        <f>ROUND(IF(D56=$B$2,($B$7/365)*'Dati Generali'!$K$5*'CALCOLO-NON MODIFICARE'!F56,0),0)</f>
        <v>0</v>
      </c>
      <c r="AQ56" s="5">
        <f>ROUND(IF(D56=$B$3,'CALCOLO-NON MODIFICARE'!$B$8/365*'Dati Generali'!$K$5,0),0)</f>
        <v>0</v>
      </c>
      <c r="AR56" s="5">
        <f>ROUND(IF(D56=$B$4,'CALCOLO-NON MODIFICARE'!$B$8/365*'Dati Generali'!$K$5*'CALCOLO-NON MODIFICARE'!F56,0),0)</f>
        <v>0</v>
      </c>
      <c r="AS56" s="5">
        <f>ROUND(IF(D56=$B$5,'CALCOLO-NON MODIFICARE'!$B$8/365*'Dati Generali'!$K$5*'CALCOLO-NON MODIFICARE'!F56,0),0)</f>
        <v>0</v>
      </c>
    </row>
    <row r="57" spans="3:45" x14ac:dyDescent="0.25">
      <c r="C57" s="4">
        <v>56</v>
      </c>
      <c r="D57" s="4" t="str">
        <f>IF('Dati Generali'!D84&lt;&gt;"",'Dati Generali'!D84,"")</f>
        <v/>
      </c>
      <c r="E57" s="5">
        <f>'Dati Generali'!G84</f>
        <v>0</v>
      </c>
      <c r="F57" s="5">
        <f>'Dati Generali'!I84</f>
        <v>0</v>
      </c>
      <c r="G57" s="5">
        <f t="shared" si="0"/>
        <v>0</v>
      </c>
      <c r="H57" s="5">
        <f t="shared" si="1"/>
        <v>0</v>
      </c>
      <c r="I57" s="5">
        <f t="shared" si="2"/>
        <v>0</v>
      </c>
      <c r="J57" s="5">
        <f t="shared" si="3"/>
        <v>0</v>
      </c>
      <c r="K57" s="5">
        <f t="shared" si="4"/>
        <v>0</v>
      </c>
      <c r="M57" s="5">
        <f t="shared" si="5"/>
        <v>0</v>
      </c>
      <c r="N57" s="5">
        <f t="shared" si="6"/>
        <v>0</v>
      </c>
      <c r="O57" s="5">
        <f t="shared" si="7"/>
        <v>0</v>
      </c>
      <c r="P57" s="5">
        <f t="shared" si="8"/>
        <v>0</v>
      </c>
      <c r="R57" s="5">
        <f t="shared" si="9"/>
        <v>0</v>
      </c>
      <c r="S57" s="5">
        <f t="shared" si="10"/>
        <v>0</v>
      </c>
      <c r="T57" s="5">
        <f t="shared" si="11"/>
        <v>0</v>
      </c>
      <c r="U57" s="5">
        <f t="shared" si="12"/>
        <v>0</v>
      </c>
      <c r="W57" s="5">
        <f t="shared" si="13"/>
        <v>0</v>
      </c>
      <c r="X57" s="5">
        <f t="shared" si="14"/>
        <v>0</v>
      </c>
      <c r="Y57" s="5">
        <f t="shared" si="15"/>
        <v>0</v>
      </c>
      <c r="Z57" s="5">
        <f t="shared" si="16"/>
        <v>0</v>
      </c>
      <c r="AB57" s="14">
        <f>(G57*Tariffe!$C$5)+('CALCOLO-NON MODIFICARE'!H57*Tariffe!$C$6)+('CALCOLO-NON MODIFICARE'!I57*Tariffe!$C$7)+('CALCOLO-NON MODIFICARE'!J57*Tariffe!$C$8)+('CALCOLO-NON MODIFICARE'!K57*Tariffe!$C$9)</f>
        <v>0</v>
      </c>
      <c r="AC57" s="14">
        <f>(M57*Tariffe!$G$5)+('CALCOLO-NON MODIFICARE'!N57*Tariffe!$G$6)+('CALCOLO-NON MODIFICARE'!O57*Tariffe!$G$7)+('CALCOLO-NON MODIFICARE'!P57*Tariffe!$G$8)</f>
        <v>0</v>
      </c>
      <c r="AD57" s="14">
        <f>(R57*Tariffe!$C$26)+('CALCOLO-NON MODIFICARE'!S57*Tariffe!$C$27)+('CALCOLO-NON MODIFICARE'!T57*Tariffe!$C$28)+('CALCOLO-NON MODIFICARE'!U57*Tariffe!$C$29)</f>
        <v>0</v>
      </c>
      <c r="AE57" s="14">
        <f>(W57*Tariffe!$G$26)+('CALCOLO-NON MODIFICARE'!X57*Tariffe!$G$27)+('CALCOLO-NON MODIFICARE'!Y57*Tariffe!$G$28)+('CALCOLO-NON MODIFICARE'!Z57*Tariffe!$G$29)</f>
        <v>0</v>
      </c>
      <c r="AF57" s="37"/>
      <c r="AG57" s="14" cm="1">
        <f t="array" ref="AG57">IF(D57&lt;&gt;"",_xlfn.IFS(D57=$B$2,Tariffe!$C$13/365*'Dati Generali'!$K$5,D57=$B$3,Tariffe!$G$13/365*'Dati Generali'!$K$5,D57=$B$4,Tariffe!$C$34/365*'Dati Generali'!$K$5*F57,D57=$B$5,Tariffe!$G$34/365*'Dati Generali'!$K$5*F57),0)</f>
        <v>0</v>
      </c>
      <c r="AH57" s="14" cm="1">
        <f t="array" ref="AH57">IF(D57&lt;&gt;"",IF('Dati Generali'!$D$8&lt;&gt;0,_xlfn.IFS(D57=$B$2,Tariffe!$C$14/365*'Dati Generali'!$K$5,D57=$B$3,Tariffe!$G$14/365*'Dati Generali'!$K$5,D57=$B$4,Tariffe!$C$35/365*'Dati Generali'!$K$5/'Dati Generali'!$I$16,D57=$B$5,Tariffe!$G$35/365*'Dati Generali'!$K$5/'Dati Generali'!$I$17),0),0)</f>
        <v>0</v>
      </c>
      <c r="AI57" s="14" cm="1">
        <f t="array" ref="AI57">IF(D57&lt;&gt;"",IF('Dati Generali'!$D$9&lt;&gt;0,_xlfn.IFS(D57=$B$2,Tariffe!$C$15/365*'Dati Generali'!$K$5,D57=$B$3,Tariffe!$G$15/365*'Dati Generali'!$K$5,D57=$B$4,Tariffe!$C$36/365*'Dati Generali'!$K$5/'Dati Generali'!$I$16,D57=$B$5,Tariffe!$G$36/365*'Dati Generali'!$K$5/'Dati Generali'!$I$17),0),0)</f>
        <v>0</v>
      </c>
      <c r="AJ57" s="37"/>
      <c r="AK57" s="14" cm="1">
        <f t="array" ref="AK57">IF(D57&lt;&gt;"",IF('Dati Generali'!$D$8&lt;&gt;0,_xlfn.IFS(D57=$B$2,E57*Tariffe!$C$10,D57=$B$3,E57*Tariffe!$G$9,D57=$B$4,E57*Tariffe!$C$30,D57=$B$5,E57*Tariffe!$G$30),0),0)</f>
        <v>0</v>
      </c>
      <c r="AL57" s="14" cm="1">
        <f t="array" ref="AL57">IF(D57&lt;&gt;"",IF('Dati Generali'!$D$9&lt;&gt;0,_xlfn.IFS(D57=$B$2,E57*Tariffe!$C$11,D57=$B$3,E57*Tariffe!$G$10,D57=$B$4,E57*Tariffe!$C$31,D57=$B$5,E57*Tariffe!$G$31),0),0)</f>
        <v>0</v>
      </c>
      <c r="AM57" s="37"/>
      <c r="AN57" s="14">
        <f>IF(E57&lt;&gt;0,'Dati Generali'!$D$10/'Dati Generali'!$G$100*'CALCOLO-NON MODIFICARE'!E57,0)</f>
        <v>0</v>
      </c>
      <c r="AP57" s="5">
        <f>ROUND(IF(D57=$B$2,($B$7/365)*'Dati Generali'!$K$5*'CALCOLO-NON MODIFICARE'!F57,0),0)</f>
        <v>0</v>
      </c>
      <c r="AQ57" s="5">
        <f>ROUND(IF(D57=$B$3,'CALCOLO-NON MODIFICARE'!$B$8/365*'Dati Generali'!$K$5,0),0)</f>
        <v>0</v>
      </c>
      <c r="AR57" s="5">
        <f>ROUND(IF(D57=$B$4,'CALCOLO-NON MODIFICARE'!$B$8/365*'Dati Generali'!$K$5*'CALCOLO-NON MODIFICARE'!F57,0),0)</f>
        <v>0</v>
      </c>
      <c r="AS57" s="5">
        <f>ROUND(IF(D57=$B$5,'CALCOLO-NON MODIFICARE'!$B$8/365*'Dati Generali'!$K$5*'CALCOLO-NON MODIFICARE'!F57,0),0)</f>
        <v>0</v>
      </c>
    </row>
    <row r="58" spans="3:45" x14ac:dyDescent="0.25">
      <c r="C58" s="4">
        <v>57</v>
      </c>
      <c r="D58" s="4" t="str">
        <f>IF('Dati Generali'!D85&lt;&gt;"",'Dati Generali'!D85,"")</f>
        <v/>
      </c>
      <c r="E58" s="5">
        <f>'Dati Generali'!G85</f>
        <v>0</v>
      </c>
      <c r="F58" s="5">
        <f>'Dati Generali'!I85</f>
        <v>0</v>
      </c>
      <c r="G58" s="5">
        <f t="shared" si="0"/>
        <v>0</v>
      </c>
      <c r="H58" s="5">
        <f t="shared" si="1"/>
        <v>0</v>
      </c>
      <c r="I58" s="5">
        <f t="shared" si="2"/>
        <v>0</v>
      </c>
      <c r="J58" s="5">
        <f t="shared" si="3"/>
        <v>0</v>
      </c>
      <c r="K58" s="5">
        <f t="shared" si="4"/>
        <v>0</v>
      </c>
      <c r="M58" s="5">
        <f t="shared" si="5"/>
        <v>0</v>
      </c>
      <c r="N58" s="5">
        <f t="shared" si="6"/>
        <v>0</v>
      </c>
      <c r="O58" s="5">
        <f t="shared" si="7"/>
        <v>0</v>
      </c>
      <c r="P58" s="5">
        <f t="shared" si="8"/>
        <v>0</v>
      </c>
      <c r="R58" s="5">
        <f t="shared" si="9"/>
        <v>0</v>
      </c>
      <c r="S58" s="5">
        <f t="shared" si="10"/>
        <v>0</v>
      </c>
      <c r="T58" s="5">
        <f t="shared" si="11"/>
        <v>0</v>
      </c>
      <c r="U58" s="5">
        <f t="shared" si="12"/>
        <v>0</v>
      </c>
      <c r="W58" s="5">
        <f t="shared" si="13"/>
        <v>0</v>
      </c>
      <c r="X58" s="5">
        <f t="shared" si="14"/>
        <v>0</v>
      </c>
      <c r="Y58" s="5">
        <f t="shared" si="15"/>
        <v>0</v>
      </c>
      <c r="Z58" s="5">
        <f t="shared" si="16"/>
        <v>0</v>
      </c>
      <c r="AB58" s="14">
        <f>(G58*Tariffe!$C$5)+('CALCOLO-NON MODIFICARE'!H58*Tariffe!$C$6)+('CALCOLO-NON MODIFICARE'!I58*Tariffe!$C$7)+('CALCOLO-NON MODIFICARE'!J58*Tariffe!$C$8)+('CALCOLO-NON MODIFICARE'!K58*Tariffe!$C$9)</f>
        <v>0</v>
      </c>
      <c r="AC58" s="14">
        <f>(M58*Tariffe!$G$5)+('CALCOLO-NON MODIFICARE'!N58*Tariffe!$G$6)+('CALCOLO-NON MODIFICARE'!O58*Tariffe!$G$7)+('CALCOLO-NON MODIFICARE'!P58*Tariffe!$G$8)</f>
        <v>0</v>
      </c>
      <c r="AD58" s="14">
        <f>(R58*Tariffe!$C$26)+('CALCOLO-NON MODIFICARE'!S58*Tariffe!$C$27)+('CALCOLO-NON MODIFICARE'!T58*Tariffe!$C$28)+('CALCOLO-NON MODIFICARE'!U58*Tariffe!$C$29)</f>
        <v>0</v>
      </c>
      <c r="AE58" s="14">
        <f>(W58*Tariffe!$G$26)+('CALCOLO-NON MODIFICARE'!X58*Tariffe!$G$27)+('CALCOLO-NON MODIFICARE'!Y58*Tariffe!$G$28)+('CALCOLO-NON MODIFICARE'!Z58*Tariffe!$G$29)</f>
        <v>0</v>
      </c>
      <c r="AF58" s="37"/>
      <c r="AG58" s="14" cm="1">
        <f t="array" ref="AG58">IF(D58&lt;&gt;"",_xlfn.IFS(D58=$B$2,Tariffe!$C$13/365*'Dati Generali'!$K$5,D58=$B$3,Tariffe!$G$13/365*'Dati Generali'!$K$5,D58=$B$4,Tariffe!$C$34/365*'Dati Generali'!$K$5*F58,D58=$B$5,Tariffe!$G$34/365*'Dati Generali'!$K$5*F58),0)</f>
        <v>0</v>
      </c>
      <c r="AH58" s="14" cm="1">
        <f t="array" ref="AH58">IF(D58&lt;&gt;"",IF('Dati Generali'!$D$8&lt;&gt;0,_xlfn.IFS(D58=$B$2,Tariffe!$C$14/365*'Dati Generali'!$K$5,D58=$B$3,Tariffe!$G$14/365*'Dati Generali'!$K$5,D58=$B$4,Tariffe!$C$35/365*'Dati Generali'!$K$5/'Dati Generali'!$I$16,D58=$B$5,Tariffe!$G$35/365*'Dati Generali'!$K$5/'Dati Generali'!$I$17),0),0)</f>
        <v>0</v>
      </c>
      <c r="AI58" s="14" cm="1">
        <f t="array" ref="AI58">IF(D58&lt;&gt;"",IF('Dati Generali'!$D$9&lt;&gt;0,_xlfn.IFS(D58=$B$2,Tariffe!$C$15/365*'Dati Generali'!$K$5,D58=$B$3,Tariffe!$G$15/365*'Dati Generali'!$K$5,D58=$B$4,Tariffe!$C$36/365*'Dati Generali'!$K$5/'Dati Generali'!$I$16,D58=$B$5,Tariffe!$G$36/365*'Dati Generali'!$K$5/'Dati Generali'!$I$17),0),0)</f>
        <v>0</v>
      </c>
      <c r="AJ58" s="37"/>
      <c r="AK58" s="14" cm="1">
        <f t="array" ref="AK58">IF(D58&lt;&gt;"",IF('Dati Generali'!$D$8&lt;&gt;0,_xlfn.IFS(D58=$B$2,E58*Tariffe!$C$10,D58=$B$3,E58*Tariffe!$G$9,D58=$B$4,E58*Tariffe!$C$30,D58=$B$5,E58*Tariffe!$G$30),0),0)</f>
        <v>0</v>
      </c>
      <c r="AL58" s="14" cm="1">
        <f t="array" ref="AL58">IF(D58&lt;&gt;"",IF('Dati Generali'!$D$9&lt;&gt;0,_xlfn.IFS(D58=$B$2,E58*Tariffe!$C$11,D58=$B$3,E58*Tariffe!$G$10,D58=$B$4,E58*Tariffe!$C$31,D58=$B$5,E58*Tariffe!$G$31),0),0)</f>
        <v>0</v>
      </c>
      <c r="AM58" s="37"/>
      <c r="AN58" s="14">
        <f>IF(E58&lt;&gt;0,'Dati Generali'!$D$10/'Dati Generali'!$G$100*'CALCOLO-NON MODIFICARE'!E58,0)</f>
        <v>0</v>
      </c>
      <c r="AP58" s="5">
        <f>ROUND(IF(D58=$B$2,($B$7/365)*'Dati Generali'!$K$5*'CALCOLO-NON MODIFICARE'!F58,0),0)</f>
        <v>0</v>
      </c>
      <c r="AQ58" s="5">
        <f>ROUND(IF(D58=$B$3,'CALCOLO-NON MODIFICARE'!$B$8/365*'Dati Generali'!$K$5,0),0)</f>
        <v>0</v>
      </c>
      <c r="AR58" s="5">
        <f>ROUND(IF(D58=$B$4,'CALCOLO-NON MODIFICARE'!$B$8/365*'Dati Generali'!$K$5*'CALCOLO-NON MODIFICARE'!F58,0),0)</f>
        <v>0</v>
      </c>
      <c r="AS58" s="5">
        <f>ROUND(IF(D58=$B$5,'CALCOLO-NON MODIFICARE'!$B$8/365*'Dati Generali'!$K$5*'CALCOLO-NON MODIFICARE'!F58,0),0)</f>
        <v>0</v>
      </c>
    </row>
    <row r="59" spans="3:45" x14ac:dyDescent="0.25">
      <c r="C59" s="4">
        <v>58</v>
      </c>
      <c r="D59" s="4" t="str">
        <f>IF('Dati Generali'!D86&lt;&gt;"",'Dati Generali'!D86,"")</f>
        <v/>
      </c>
      <c r="E59" s="5">
        <f>'Dati Generali'!G86</f>
        <v>0</v>
      </c>
      <c r="F59" s="5">
        <f>'Dati Generali'!I86</f>
        <v>0</v>
      </c>
      <c r="G59" s="5">
        <f t="shared" si="0"/>
        <v>0</v>
      </c>
      <c r="H59" s="5">
        <f t="shared" si="1"/>
        <v>0</v>
      </c>
      <c r="I59" s="5">
        <f t="shared" si="2"/>
        <v>0</v>
      </c>
      <c r="J59" s="5">
        <f t="shared" si="3"/>
        <v>0</v>
      </c>
      <c r="K59" s="5">
        <f t="shared" si="4"/>
        <v>0</v>
      </c>
      <c r="M59" s="5">
        <f t="shared" si="5"/>
        <v>0</v>
      </c>
      <c r="N59" s="5">
        <f t="shared" si="6"/>
        <v>0</v>
      </c>
      <c r="O59" s="5">
        <f t="shared" si="7"/>
        <v>0</v>
      </c>
      <c r="P59" s="5">
        <f t="shared" si="8"/>
        <v>0</v>
      </c>
      <c r="R59" s="5">
        <f t="shared" si="9"/>
        <v>0</v>
      </c>
      <c r="S59" s="5">
        <f t="shared" si="10"/>
        <v>0</v>
      </c>
      <c r="T59" s="5">
        <f t="shared" si="11"/>
        <v>0</v>
      </c>
      <c r="U59" s="5">
        <f t="shared" si="12"/>
        <v>0</v>
      </c>
      <c r="W59" s="5">
        <f t="shared" si="13"/>
        <v>0</v>
      </c>
      <c r="X59" s="5">
        <f t="shared" si="14"/>
        <v>0</v>
      </c>
      <c r="Y59" s="5">
        <f t="shared" si="15"/>
        <v>0</v>
      </c>
      <c r="Z59" s="5">
        <f t="shared" si="16"/>
        <v>0</v>
      </c>
      <c r="AB59" s="14">
        <f>(G59*Tariffe!$C$5)+('CALCOLO-NON MODIFICARE'!H59*Tariffe!$C$6)+('CALCOLO-NON MODIFICARE'!I59*Tariffe!$C$7)+('CALCOLO-NON MODIFICARE'!J59*Tariffe!$C$8)+('CALCOLO-NON MODIFICARE'!K59*Tariffe!$C$9)</f>
        <v>0</v>
      </c>
      <c r="AC59" s="14">
        <f>(M59*Tariffe!$G$5)+('CALCOLO-NON MODIFICARE'!N59*Tariffe!$G$6)+('CALCOLO-NON MODIFICARE'!O59*Tariffe!$G$7)+('CALCOLO-NON MODIFICARE'!P59*Tariffe!$G$8)</f>
        <v>0</v>
      </c>
      <c r="AD59" s="14">
        <f>(R59*Tariffe!$C$26)+('CALCOLO-NON MODIFICARE'!S59*Tariffe!$C$27)+('CALCOLO-NON MODIFICARE'!T59*Tariffe!$C$28)+('CALCOLO-NON MODIFICARE'!U59*Tariffe!$C$29)</f>
        <v>0</v>
      </c>
      <c r="AE59" s="14">
        <f>(W59*Tariffe!$G$26)+('CALCOLO-NON MODIFICARE'!X59*Tariffe!$G$27)+('CALCOLO-NON MODIFICARE'!Y59*Tariffe!$G$28)+('CALCOLO-NON MODIFICARE'!Z59*Tariffe!$G$29)</f>
        <v>0</v>
      </c>
      <c r="AF59" s="37"/>
      <c r="AG59" s="14" cm="1">
        <f t="array" ref="AG59">IF(D59&lt;&gt;"",_xlfn.IFS(D59=$B$2,Tariffe!$C$13/365*'Dati Generali'!$K$5,D59=$B$3,Tariffe!$G$13/365*'Dati Generali'!$K$5,D59=$B$4,Tariffe!$C$34/365*'Dati Generali'!$K$5*F59,D59=$B$5,Tariffe!$G$34/365*'Dati Generali'!$K$5*F59),0)</f>
        <v>0</v>
      </c>
      <c r="AH59" s="14" cm="1">
        <f t="array" ref="AH59">IF(D59&lt;&gt;"",IF('Dati Generali'!$D$8&lt;&gt;0,_xlfn.IFS(D59=$B$2,Tariffe!$C$14/365*'Dati Generali'!$K$5,D59=$B$3,Tariffe!$G$14/365*'Dati Generali'!$K$5,D59=$B$4,Tariffe!$C$35/365*'Dati Generali'!$K$5/'Dati Generali'!$I$16,D59=$B$5,Tariffe!$G$35/365*'Dati Generali'!$K$5/'Dati Generali'!$I$17),0),0)</f>
        <v>0</v>
      </c>
      <c r="AI59" s="14" cm="1">
        <f t="array" ref="AI59">IF(D59&lt;&gt;"",IF('Dati Generali'!$D$9&lt;&gt;0,_xlfn.IFS(D59=$B$2,Tariffe!$C$15/365*'Dati Generali'!$K$5,D59=$B$3,Tariffe!$G$15/365*'Dati Generali'!$K$5,D59=$B$4,Tariffe!$C$36/365*'Dati Generali'!$K$5/'Dati Generali'!$I$16,D59=$B$5,Tariffe!$G$36/365*'Dati Generali'!$K$5/'Dati Generali'!$I$17),0),0)</f>
        <v>0</v>
      </c>
      <c r="AJ59" s="37"/>
      <c r="AK59" s="14" cm="1">
        <f t="array" ref="AK59">IF(D59&lt;&gt;"",IF('Dati Generali'!$D$8&lt;&gt;0,_xlfn.IFS(D59=$B$2,E59*Tariffe!$C$10,D59=$B$3,E59*Tariffe!$G$9,D59=$B$4,E59*Tariffe!$C$30,D59=$B$5,E59*Tariffe!$G$30),0),0)</f>
        <v>0</v>
      </c>
      <c r="AL59" s="14" cm="1">
        <f t="array" ref="AL59">IF(D59&lt;&gt;"",IF('Dati Generali'!$D$9&lt;&gt;0,_xlfn.IFS(D59=$B$2,E59*Tariffe!$C$11,D59=$B$3,E59*Tariffe!$G$10,D59=$B$4,E59*Tariffe!$C$31,D59=$B$5,E59*Tariffe!$G$31),0),0)</f>
        <v>0</v>
      </c>
      <c r="AM59" s="37"/>
      <c r="AN59" s="14">
        <f>IF(E59&lt;&gt;0,'Dati Generali'!$D$10/'Dati Generali'!$G$100*'CALCOLO-NON MODIFICARE'!E59,0)</f>
        <v>0</v>
      </c>
      <c r="AP59" s="5">
        <f>ROUND(IF(D59=$B$2,($B$7/365)*'Dati Generali'!$K$5*'CALCOLO-NON MODIFICARE'!F59,0),0)</f>
        <v>0</v>
      </c>
      <c r="AQ59" s="5">
        <f>ROUND(IF(D59=$B$3,'CALCOLO-NON MODIFICARE'!$B$8/365*'Dati Generali'!$K$5,0),0)</f>
        <v>0</v>
      </c>
      <c r="AR59" s="5">
        <f>ROUND(IF(D59=$B$4,'CALCOLO-NON MODIFICARE'!$B$8/365*'Dati Generali'!$K$5*'CALCOLO-NON MODIFICARE'!F59,0),0)</f>
        <v>0</v>
      </c>
      <c r="AS59" s="5">
        <f>ROUND(IF(D59=$B$5,'CALCOLO-NON MODIFICARE'!$B$8/365*'Dati Generali'!$K$5*'CALCOLO-NON MODIFICARE'!F59,0),0)</f>
        <v>0</v>
      </c>
    </row>
    <row r="60" spans="3:45" x14ac:dyDescent="0.25">
      <c r="C60" s="4">
        <v>59</v>
      </c>
      <c r="D60" s="4" t="str">
        <f>IF('Dati Generali'!D87&lt;&gt;"",'Dati Generali'!D87,"")</f>
        <v/>
      </c>
      <c r="E60" s="5">
        <f>'Dati Generali'!G87</f>
        <v>0</v>
      </c>
      <c r="F60" s="5">
        <f>'Dati Generali'!I87</f>
        <v>0</v>
      </c>
      <c r="G60" s="5">
        <f t="shared" si="0"/>
        <v>0</v>
      </c>
      <c r="H60" s="5">
        <f t="shared" si="1"/>
        <v>0</v>
      </c>
      <c r="I60" s="5">
        <f t="shared" si="2"/>
        <v>0</v>
      </c>
      <c r="J60" s="5">
        <f t="shared" si="3"/>
        <v>0</v>
      </c>
      <c r="K60" s="5">
        <f t="shared" si="4"/>
        <v>0</v>
      </c>
      <c r="M60" s="5">
        <f t="shared" si="5"/>
        <v>0</v>
      </c>
      <c r="N60" s="5">
        <f t="shared" si="6"/>
        <v>0</v>
      </c>
      <c r="O60" s="5">
        <f t="shared" si="7"/>
        <v>0</v>
      </c>
      <c r="P60" s="5">
        <f t="shared" si="8"/>
        <v>0</v>
      </c>
      <c r="R60" s="5">
        <f t="shared" si="9"/>
        <v>0</v>
      </c>
      <c r="S60" s="5">
        <f t="shared" si="10"/>
        <v>0</v>
      </c>
      <c r="T60" s="5">
        <f t="shared" si="11"/>
        <v>0</v>
      </c>
      <c r="U60" s="5">
        <f t="shared" si="12"/>
        <v>0</v>
      </c>
      <c r="W60" s="5">
        <f t="shared" si="13"/>
        <v>0</v>
      </c>
      <c r="X60" s="5">
        <f t="shared" si="14"/>
        <v>0</v>
      </c>
      <c r="Y60" s="5">
        <f t="shared" si="15"/>
        <v>0</v>
      </c>
      <c r="Z60" s="5">
        <f t="shared" si="16"/>
        <v>0</v>
      </c>
      <c r="AB60" s="14">
        <f>(G60*Tariffe!$C$5)+('CALCOLO-NON MODIFICARE'!H60*Tariffe!$C$6)+('CALCOLO-NON MODIFICARE'!I60*Tariffe!$C$7)+('CALCOLO-NON MODIFICARE'!J60*Tariffe!$C$8)+('CALCOLO-NON MODIFICARE'!K60*Tariffe!$C$9)</f>
        <v>0</v>
      </c>
      <c r="AC60" s="14">
        <f>(M60*Tariffe!$G$5)+('CALCOLO-NON MODIFICARE'!N60*Tariffe!$G$6)+('CALCOLO-NON MODIFICARE'!O60*Tariffe!$G$7)+('CALCOLO-NON MODIFICARE'!P60*Tariffe!$G$8)</f>
        <v>0</v>
      </c>
      <c r="AD60" s="14">
        <f>(R60*Tariffe!$C$26)+('CALCOLO-NON MODIFICARE'!S60*Tariffe!$C$27)+('CALCOLO-NON MODIFICARE'!T60*Tariffe!$C$28)+('CALCOLO-NON MODIFICARE'!U60*Tariffe!$C$29)</f>
        <v>0</v>
      </c>
      <c r="AE60" s="14">
        <f>(W60*Tariffe!$G$26)+('CALCOLO-NON MODIFICARE'!X60*Tariffe!$G$27)+('CALCOLO-NON MODIFICARE'!Y60*Tariffe!$G$28)+('CALCOLO-NON MODIFICARE'!Z60*Tariffe!$G$29)</f>
        <v>0</v>
      </c>
      <c r="AF60" s="37"/>
      <c r="AG60" s="14" cm="1">
        <f t="array" ref="AG60">IF(D60&lt;&gt;"",_xlfn.IFS(D60=$B$2,Tariffe!$C$13/365*'Dati Generali'!$K$5,D60=$B$3,Tariffe!$G$13/365*'Dati Generali'!$K$5,D60=$B$4,Tariffe!$C$34/365*'Dati Generali'!$K$5*F60,D60=$B$5,Tariffe!$G$34/365*'Dati Generali'!$K$5*F60),0)</f>
        <v>0</v>
      </c>
      <c r="AH60" s="14" cm="1">
        <f t="array" ref="AH60">IF(D60&lt;&gt;"",IF('Dati Generali'!$D$8&lt;&gt;0,_xlfn.IFS(D60=$B$2,Tariffe!$C$14/365*'Dati Generali'!$K$5,D60=$B$3,Tariffe!$G$14/365*'Dati Generali'!$K$5,D60=$B$4,Tariffe!$C$35/365*'Dati Generali'!$K$5/'Dati Generali'!$I$16,D60=$B$5,Tariffe!$G$35/365*'Dati Generali'!$K$5/'Dati Generali'!$I$17),0),0)</f>
        <v>0</v>
      </c>
      <c r="AI60" s="14" cm="1">
        <f t="array" ref="AI60">IF(D60&lt;&gt;"",IF('Dati Generali'!$D$9&lt;&gt;0,_xlfn.IFS(D60=$B$2,Tariffe!$C$15/365*'Dati Generali'!$K$5,D60=$B$3,Tariffe!$G$15/365*'Dati Generali'!$K$5,D60=$B$4,Tariffe!$C$36/365*'Dati Generali'!$K$5/'Dati Generali'!$I$16,D60=$B$5,Tariffe!$G$36/365*'Dati Generali'!$K$5/'Dati Generali'!$I$17),0),0)</f>
        <v>0</v>
      </c>
      <c r="AJ60" s="37"/>
      <c r="AK60" s="14" cm="1">
        <f t="array" ref="AK60">IF(D60&lt;&gt;"",IF('Dati Generali'!$D$8&lt;&gt;0,_xlfn.IFS(D60=$B$2,E60*Tariffe!$C$10,D60=$B$3,E60*Tariffe!$G$9,D60=$B$4,E60*Tariffe!$C$30,D60=$B$5,E60*Tariffe!$G$30),0),0)</f>
        <v>0</v>
      </c>
      <c r="AL60" s="14" cm="1">
        <f t="array" ref="AL60">IF(D60&lt;&gt;"",IF('Dati Generali'!$D$9&lt;&gt;0,_xlfn.IFS(D60=$B$2,E60*Tariffe!$C$11,D60=$B$3,E60*Tariffe!$G$10,D60=$B$4,E60*Tariffe!$C$31,D60=$B$5,E60*Tariffe!$G$31),0),0)</f>
        <v>0</v>
      </c>
      <c r="AM60" s="37"/>
      <c r="AN60" s="14">
        <f>IF(E60&lt;&gt;0,'Dati Generali'!$D$10/'Dati Generali'!$G$100*'CALCOLO-NON MODIFICARE'!E60,0)</f>
        <v>0</v>
      </c>
      <c r="AP60" s="5">
        <f>ROUND(IF(D60=$B$2,($B$7/365)*'Dati Generali'!$K$5*'CALCOLO-NON MODIFICARE'!F60,0),0)</f>
        <v>0</v>
      </c>
      <c r="AQ60" s="5">
        <f>ROUND(IF(D60=$B$3,'CALCOLO-NON MODIFICARE'!$B$8/365*'Dati Generali'!$K$5,0),0)</f>
        <v>0</v>
      </c>
      <c r="AR60" s="5">
        <f>ROUND(IF(D60=$B$4,'CALCOLO-NON MODIFICARE'!$B$8/365*'Dati Generali'!$K$5*'CALCOLO-NON MODIFICARE'!F60,0),0)</f>
        <v>0</v>
      </c>
      <c r="AS60" s="5">
        <f>ROUND(IF(D60=$B$5,'CALCOLO-NON MODIFICARE'!$B$8/365*'Dati Generali'!$K$5*'CALCOLO-NON MODIFICARE'!F60,0),0)</f>
        <v>0</v>
      </c>
    </row>
    <row r="61" spans="3:45" x14ac:dyDescent="0.25">
      <c r="C61" s="4">
        <v>60</v>
      </c>
      <c r="D61" s="4" t="str">
        <f>IF('Dati Generali'!D88&lt;&gt;"",'Dati Generali'!D88,"")</f>
        <v/>
      </c>
      <c r="E61" s="5">
        <f>'Dati Generali'!G88</f>
        <v>0</v>
      </c>
      <c r="F61" s="5">
        <f>'Dati Generali'!I88</f>
        <v>0</v>
      </c>
      <c r="G61" s="5">
        <f t="shared" si="0"/>
        <v>0</v>
      </c>
      <c r="H61" s="5">
        <f t="shared" si="1"/>
        <v>0</v>
      </c>
      <c r="I61" s="5">
        <f t="shared" si="2"/>
        <v>0</v>
      </c>
      <c r="J61" s="5">
        <f t="shared" si="3"/>
        <v>0</v>
      </c>
      <c r="K61" s="5">
        <f t="shared" si="4"/>
        <v>0</v>
      </c>
      <c r="M61" s="5">
        <f t="shared" si="5"/>
        <v>0</v>
      </c>
      <c r="N61" s="5">
        <f t="shared" si="6"/>
        <v>0</v>
      </c>
      <c r="O61" s="5">
        <f t="shared" si="7"/>
        <v>0</v>
      </c>
      <c r="P61" s="5">
        <f t="shared" si="8"/>
        <v>0</v>
      </c>
      <c r="R61" s="5">
        <f t="shared" si="9"/>
        <v>0</v>
      </c>
      <c r="S61" s="5">
        <f t="shared" si="10"/>
        <v>0</v>
      </c>
      <c r="T61" s="5">
        <f t="shared" si="11"/>
        <v>0</v>
      </c>
      <c r="U61" s="5">
        <f t="shared" si="12"/>
        <v>0</v>
      </c>
      <c r="W61" s="5">
        <f t="shared" si="13"/>
        <v>0</v>
      </c>
      <c r="X61" s="5">
        <f t="shared" si="14"/>
        <v>0</v>
      </c>
      <c r="Y61" s="5">
        <f t="shared" si="15"/>
        <v>0</v>
      </c>
      <c r="Z61" s="5">
        <f t="shared" si="16"/>
        <v>0</v>
      </c>
      <c r="AB61" s="14">
        <f>(G61*Tariffe!$C$5)+('CALCOLO-NON MODIFICARE'!H61*Tariffe!$C$6)+('CALCOLO-NON MODIFICARE'!I61*Tariffe!$C$7)+('CALCOLO-NON MODIFICARE'!J61*Tariffe!$C$8)+('CALCOLO-NON MODIFICARE'!K61*Tariffe!$C$9)</f>
        <v>0</v>
      </c>
      <c r="AC61" s="14">
        <f>(M61*Tariffe!$G$5)+('CALCOLO-NON MODIFICARE'!N61*Tariffe!$G$6)+('CALCOLO-NON MODIFICARE'!O61*Tariffe!$G$7)+('CALCOLO-NON MODIFICARE'!P61*Tariffe!$G$8)</f>
        <v>0</v>
      </c>
      <c r="AD61" s="14">
        <f>(R61*Tariffe!$C$26)+('CALCOLO-NON MODIFICARE'!S61*Tariffe!$C$27)+('CALCOLO-NON MODIFICARE'!T61*Tariffe!$C$28)+('CALCOLO-NON MODIFICARE'!U61*Tariffe!$C$29)</f>
        <v>0</v>
      </c>
      <c r="AE61" s="14">
        <f>(W61*Tariffe!$G$26)+('CALCOLO-NON MODIFICARE'!X61*Tariffe!$G$27)+('CALCOLO-NON MODIFICARE'!Y61*Tariffe!$G$28)+('CALCOLO-NON MODIFICARE'!Z61*Tariffe!$G$29)</f>
        <v>0</v>
      </c>
      <c r="AF61" s="37"/>
      <c r="AG61" s="14" cm="1">
        <f t="array" ref="AG61">IF(D61&lt;&gt;"",_xlfn.IFS(D61=$B$2,Tariffe!$C$13/365*'Dati Generali'!$K$5,D61=$B$3,Tariffe!$G$13/365*'Dati Generali'!$K$5,D61=$B$4,Tariffe!$C$34/365*'Dati Generali'!$K$5*F61,D61=$B$5,Tariffe!$G$34/365*'Dati Generali'!$K$5*F61),0)</f>
        <v>0</v>
      </c>
      <c r="AH61" s="14" cm="1">
        <f t="array" ref="AH61">IF(D61&lt;&gt;"",IF('Dati Generali'!$D$8&lt;&gt;0,_xlfn.IFS(D61=$B$2,Tariffe!$C$14/365*'Dati Generali'!$K$5,D61=$B$3,Tariffe!$G$14/365*'Dati Generali'!$K$5,D61=$B$4,Tariffe!$C$35/365*'Dati Generali'!$K$5/'Dati Generali'!$I$16,D61=$B$5,Tariffe!$G$35/365*'Dati Generali'!$K$5/'Dati Generali'!$I$17),0),0)</f>
        <v>0</v>
      </c>
      <c r="AI61" s="14" cm="1">
        <f t="array" ref="AI61">IF(D61&lt;&gt;"",IF('Dati Generali'!$D$9&lt;&gt;0,_xlfn.IFS(D61=$B$2,Tariffe!$C$15/365*'Dati Generali'!$K$5,D61=$B$3,Tariffe!$G$15/365*'Dati Generali'!$K$5,D61=$B$4,Tariffe!$C$36/365*'Dati Generali'!$K$5/'Dati Generali'!$I$16,D61=$B$5,Tariffe!$G$36/365*'Dati Generali'!$K$5/'Dati Generali'!$I$17),0),0)</f>
        <v>0</v>
      </c>
      <c r="AJ61" s="37"/>
      <c r="AK61" s="14" cm="1">
        <f t="array" ref="AK61">IF(D61&lt;&gt;"",IF('Dati Generali'!$D$8&lt;&gt;0,_xlfn.IFS(D61=$B$2,E61*Tariffe!$C$10,D61=$B$3,E61*Tariffe!$G$9,D61=$B$4,E61*Tariffe!$C$30,D61=$B$5,E61*Tariffe!$G$30),0),0)</f>
        <v>0</v>
      </c>
      <c r="AL61" s="14" cm="1">
        <f t="array" ref="AL61">IF(D61&lt;&gt;"",IF('Dati Generali'!$D$9&lt;&gt;0,_xlfn.IFS(D61=$B$2,E61*Tariffe!$C$11,D61=$B$3,E61*Tariffe!$G$10,D61=$B$4,E61*Tariffe!$C$31,D61=$B$5,E61*Tariffe!$G$31),0),0)</f>
        <v>0</v>
      </c>
      <c r="AM61" s="37"/>
      <c r="AN61" s="14">
        <f>IF(E61&lt;&gt;0,'Dati Generali'!$D$10/'Dati Generali'!$G$100*'CALCOLO-NON MODIFICARE'!E61,0)</f>
        <v>0</v>
      </c>
      <c r="AP61" s="5">
        <f>ROUND(IF(D61=$B$2,($B$7/365)*'Dati Generali'!$K$5*'CALCOLO-NON MODIFICARE'!F61,0),0)</f>
        <v>0</v>
      </c>
      <c r="AQ61" s="5">
        <f>ROUND(IF(D61=$B$3,'CALCOLO-NON MODIFICARE'!$B$8/365*'Dati Generali'!$K$5,0),0)</f>
        <v>0</v>
      </c>
      <c r="AR61" s="5">
        <f>ROUND(IF(D61=$B$4,'CALCOLO-NON MODIFICARE'!$B$8/365*'Dati Generali'!$K$5*'CALCOLO-NON MODIFICARE'!F61,0),0)</f>
        <v>0</v>
      </c>
      <c r="AS61" s="5">
        <f>ROUND(IF(D61=$B$5,'CALCOLO-NON MODIFICARE'!$B$8/365*'Dati Generali'!$K$5*'CALCOLO-NON MODIFICARE'!F61,0),0)</f>
        <v>0</v>
      </c>
    </row>
    <row r="62" spans="3:45" x14ac:dyDescent="0.25">
      <c r="C62" s="4">
        <v>61</v>
      </c>
      <c r="D62" s="4" t="str">
        <f>IF('Dati Generali'!D89&lt;&gt;"",'Dati Generali'!D89,"")</f>
        <v/>
      </c>
      <c r="E62" s="5">
        <f>'Dati Generali'!G89</f>
        <v>0</v>
      </c>
      <c r="F62" s="5">
        <f>'Dati Generali'!I89</f>
        <v>0</v>
      </c>
      <c r="G62" s="5">
        <f t="shared" si="0"/>
        <v>0</v>
      </c>
      <c r="H62" s="5">
        <f t="shared" si="1"/>
        <v>0</v>
      </c>
      <c r="I62" s="5">
        <f t="shared" si="2"/>
        <v>0</v>
      </c>
      <c r="J62" s="5">
        <f t="shared" si="3"/>
        <v>0</v>
      </c>
      <c r="K62" s="5">
        <f t="shared" si="4"/>
        <v>0</v>
      </c>
      <c r="M62" s="5">
        <f t="shared" si="5"/>
        <v>0</v>
      </c>
      <c r="N62" s="5">
        <f t="shared" si="6"/>
        <v>0</v>
      </c>
      <c r="O62" s="5">
        <f t="shared" si="7"/>
        <v>0</v>
      </c>
      <c r="P62" s="5">
        <f t="shared" si="8"/>
        <v>0</v>
      </c>
      <c r="R62" s="5">
        <f t="shared" si="9"/>
        <v>0</v>
      </c>
      <c r="S62" s="5">
        <f t="shared" si="10"/>
        <v>0</v>
      </c>
      <c r="T62" s="5">
        <f t="shared" si="11"/>
        <v>0</v>
      </c>
      <c r="U62" s="5">
        <f t="shared" si="12"/>
        <v>0</v>
      </c>
      <c r="W62" s="5">
        <f t="shared" si="13"/>
        <v>0</v>
      </c>
      <c r="X62" s="5">
        <f t="shared" si="14"/>
        <v>0</v>
      </c>
      <c r="Y62" s="5">
        <f t="shared" si="15"/>
        <v>0</v>
      </c>
      <c r="Z62" s="5">
        <f t="shared" si="16"/>
        <v>0</v>
      </c>
      <c r="AB62" s="14">
        <f>(G62*Tariffe!$C$5)+('CALCOLO-NON MODIFICARE'!H62*Tariffe!$C$6)+('CALCOLO-NON MODIFICARE'!I62*Tariffe!$C$7)+('CALCOLO-NON MODIFICARE'!J62*Tariffe!$C$8)+('CALCOLO-NON MODIFICARE'!K62*Tariffe!$C$9)</f>
        <v>0</v>
      </c>
      <c r="AC62" s="14">
        <f>(M62*Tariffe!$G$5)+('CALCOLO-NON MODIFICARE'!N62*Tariffe!$G$6)+('CALCOLO-NON MODIFICARE'!O62*Tariffe!$G$7)+('CALCOLO-NON MODIFICARE'!P62*Tariffe!$G$8)</f>
        <v>0</v>
      </c>
      <c r="AD62" s="14">
        <f>(R62*Tariffe!$C$26)+('CALCOLO-NON MODIFICARE'!S62*Tariffe!$C$27)+('CALCOLO-NON MODIFICARE'!T62*Tariffe!$C$28)+('CALCOLO-NON MODIFICARE'!U62*Tariffe!$C$29)</f>
        <v>0</v>
      </c>
      <c r="AE62" s="14">
        <f>(W62*Tariffe!$G$26)+('CALCOLO-NON MODIFICARE'!X62*Tariffe!$G$27)+('CALCOLO-NON MODIFICARE'!Y62*Tariffe!$G$28)+('CALCOLO-NON MODIFICARE'!Z62*Tariffe!$G$29)</f>
        <v>0</v>
      </c>
      <c r="AF62" s="37"/>
      <c r="AG62" s="14" cm="1">
        <f t="array" ref="AG62">IF(D62&lt;&gt;"",_xlfn.IFS(D62=$B$2,Tariffe!$C$13/365*'Dati Generali'!$K$5,D62=$B$3,Tariffe!$G$13/365*'Dati Generali'!$K$5,D62=$B$4,Tariffe!$C$34/365*'Dati Generali'!$K$5*F62,D62=$B$5,Tariffe!$G$34/365*'Dati Generali'!$K$5*F62),0)</f>
        <v>0</v>
      </c>
      <c r="AH62" s="14" cm="1">
        <f t="array" ref="AH62">IF(D62&lt;&gt;"",IF('Dati Generali'!$D$8&lt;&gt;0,_xlfn.IFS(D62=$B$2,Tariffe!$C$14/365*'Dati Generali'!$K$5,D62=$B$3,Tariffe!$G$14/365*'Dati Generali'!$K$5,D62=$B$4,Tariffe!$C$35/365*'Dati Generali'!$K$5/'Dati Generali'!$I$16,D62=$B$5,Tariffe!$G$35/365*'Dati Generali'!$K$5/'Dati Generali'!$I$17),0),0)</f>
        <v>0</v>
      </c>
      <c r="AI62" s="14" cm="1">
        <f t="array" ref="AI62">IF(D62&lt;&gt;"",IF('Dati Generali'!$D$9&lt;&gt;0,_xlfn.IFS(D62=$B$2,Tariffe!$C$15/365*'Dati Generali'!$K$5,D62=$B$3,Tariffe!$G$15/365*'Dati Generali'!$K$5,D62=$B$4,Tariffe!$C$36/365*'Dati Generali'!$K$5/'Dati Generali'!$I$16,D62=$B$5,Tariffe!$G$36/365*'Dati Generali'!$K$5/'Dati Generali'!$I$17),0),0)</f>
        <v>0</v>
      </c>
      <c r="AJ62" s="37"/>
      <c r="AK62" s="14" cm="1">
        <f t="array" ref="AK62">IF(D62&lt;&gt;"",IF('Dati Generali'!$D$8&lt;&gt;0,_xlfn.IFS(D62=$B$2,E62*Tariffe!$C$10,D62=$B$3,E62*Tariffe!$G$9,D62=$B$4,E62*Tariffe!$C$30,D62=$B$5,E62*Tariffe!$G$30),0),0)</f>
        <v>0</v>
      </c>
      <c r="AL62" s="14" cm="1">
        <f t="array" ref="AL62">IF(D62&lt;&gt;"",IF('Dati Generali'!$D$9&lt;&gt;0,_xlfn.IFS(D62=$B$2,E62*Tariffe!$C$11,D62=$B$3,E62*Tariffe!$G$10,D62=$B$4,E62*Tariffe!$C$31,D62=$B$5,E62*Tariffe!$G$31),0),0)</f>
        <v>0</v>
      </c>
      <c r="AM62" s="37"/>
      <c r="AN62" s="14">
        <f>IF(E62&lt;&gt;0,'Dati Generali'!$D$10/'Dati Generali'!$G$100*'CALCOLO-NON MODIFICARE'!E62,0)</f>
        <v>0</v>
      </c>
      <c r="AP62" s="5">
        <f>ROUND(IF(D62=$B$2,($B$7/365)*'Dati Generali'!$K$5*'CALCOLO-NON MODIFICARE'!F62,0),0)</f>
        <v>0</v>
      </c>
      <c r="AQ62" s="5">
        <f>ROUND(IF(D62=$B$3,'CALCOLO-NON MODIFICARE'!$B$8/365*'Dati Generali'!$K$5,0),0)</f>
        <v>0</v>
      </c>
      <c r="AR62" s="5">
        <f>ROUND(IF(D62=$B$4,'CALCOLO-NON MODIFICARE'!$B$8/365*'Dati Generali'!$K$5*'CALCOLO-NON MODIFICARE'!F62,0),0)</f>
        <v>0</v>
      </c>
      <c r="AS62" s="5">
        <f>ROUND(IF(D62=$B$5,'CALCOLO-NON MODIFICARE'!$B$8/365*'Dati Generali'!$K$5*'CALCOLO-NON MODIFICARE'!F62,0),0)</f>
        <v>0</v>
      </c>
    </row>
    <row r="63" spans="3:45" x14ac:dyDescent="0.25">
      <c r="C63" s="4">
        <v>62</v>
      </c>
      <c r="D63" s="4" t="str">
        <f>IF('Dati Generali'!D90&lt;&gt;"",'Dati Generali'!D90,"")</f>
        <v/>
      </c>
      <c r="E63" s="5">
        <f>'Dati Generali'!G90</f>
        <v>0</v>
      </c>
      <c r="F63" s="5">
        <f>'Dati Generali'!I90</f>
        <v>0</v>
      </c>
      <c r="G63" s="5">
        <f t="shared" si="0"/>
        <v>0</v>
      </c>
      <c r="H63" s="5">
        <f t="shared" si="1"/>
        <v>0</v>
      </c>
      <c r="I63" s="5">
        <f t="shared" si="2"/>
        <v>0</v>
      </c>
      <c r="J63" s="5">
        <f t="shared" si="3"/>
        <v>0</v>
      </c>
      <c r="K63" s="5">
        <f t="shared" si="4"/>
        <v>0</v>
      </c>
      <c r="M63" s="5">
        <f t="shared" si="5"/>
        <v>0</v>
      </c>
      <c r="N63" s="5">
        <f t="shared" si="6"/>
        <v>0</v>
      </c>
      <c r="O63" s="5">
        <f t="shared" si="7"/>
        <v>0</v>
      </c>
      <c r="P63" s="5">
        <f t="shared" si="8"/>
        <v>0</v>
      </c>
      <c r="R63" s="5">
        <f t="shared" si="9"/>
        <v>0</v>
      </c>
      <c r="S63" s="5">
        <f t="shared" si="10"/>
        <v>0</v>
      </c>
      <c r="T63" s="5">
        <f t="shared" si="11"/>
        <v>0</v>
      </c>
      <c r="U63" s="5">
        <f t="shared" si="12"/>
        <v>0</v>
      </c>
      <c r="W63" s="5">
        <f t="shared" si="13"/>
        <v>0</v>
      </c>
      <c r="X63" s="5">
        <f t="shared" si="14"/>
        <v>0</v>
      </c>
      <c r="Y63" s="5">
        <f t="shared" si="15"/>
        <v>0</v>
      </c>
      <c r="Z63" s="5">
        <f t="shared" si="16"/>
        <v>0</v>
      </c>
      <c r="AB63" s="14">
        <f>(G63*Tariffe!$C$5)+('CALCOLO-NON MODIFICARE'!H63*Tariffe!$C$6)+('CALCOLO-NON MODIFICARE'!I63*Tariffe!$C$7)+('CALCOLO-NON MODIFICARE'!J63*Tariffe!$C$8)+('CALCOLO-NON MODIFICARE'!K63*Tariffe!$C$9)</f>
        <v>0</v>
      </c>
      <c r="AC63" s="14">
        <f>(M63*Tariffe!$G$5)+('CALCOLO-NON MODIFICARE'!N63*Tariffe!$G$6)+('CALCOLO-NON MODIFICARE'!O63*Tariffe!$G$7)+('CALCOLO-NON MODIFICARE'!P63*Tariffe!$G$8)</f>
        <v>0</v>
      </c>
      <c r="AD63" s="14">
        <f>(R63*Tariffe!$C$26)+('CALCOLO-NON MODIFICARE'!S63*Tariffe!$C$27)+('CALCOLO-NON MODIFICARE'!T63*Tariffe!$C$28)+('CALCOLO-NON MODIFICARE'!U63*Tariffe!$C$29)</f>
        <v>0</v>
      </c>
      <c r="AE63" s="14">
        <f>(W63*Tariffe!$G$26)+('CALCOLO-NON MODIFICARE'!X63*Tariffe!$G$27)+('CALCOLO-NON MODIFICARE'!Y63*Tariffe!$G$28)+('CALCOLO-NON MODIFICARE'!Z63*Tariffe!$G$29)</f>
        <v>0</v>
      </c>
      <c r="AF63" s="37"/>
      <c r="AG63" s="14" cm="1">
        <f t="array" ref="AG63">IF(D63&lt;&gt;"",_xlfn.IFS(D63=$B$2,Tariffe!$C$13/365*'Dati Generali'!$K$5,D63=$B$3,Tariffe!$G$13/365*'Dati Generali'!$K$5,D63=$B$4,Tariffe!$C$34/365*'Dati Generali'!$K$5*F63,D63=$B$5,Tariffe!$G$34/365*'Dati Generali'!$K$5*F63),0)</f>
        <v>0</v>
      </c>
      <c r="AH63" s="14" cm="1">
        <f t="array" ref="AH63">IF(D63&lt;&gt;"",IF('Dati Generali'!$D$8&lt;&gt;0,_xlfn.IFS(D63=$B$2,Tariffe!$C$14/365*'Dati Generali'!$K$5,D63=$B$3,Tariffe!$G$14/365*'Dati Generali'!$K$5,D63=$B$4,Tariffe!$C$35/365*'Dati Generali'!$K$5/'Dati Generali'!$I$16,D63=$B$5,Tariffe!$G$35/365*'Dati Generali'!$K$5/'Dati Generali'!$I$17),0),0)</f>
        <v>0</v>
      </c>
      <c r="AI63" s="14" cm="1">
        <f t="array" ref="AI63">IF(D63&lt;&gt;"",IF('Dati Generali'!$D$9&lt;&gt;0,_xlfn.IFS(D63=$B$2,Tariffe!$C$15/365*'Dati Generali'!$K$5,D63=$B$3,Tariffe!$G$15/365*'Dati Generali'!$K$5,D63=$B$4,Tariffe!$C$36/365*'Dati Generali'!$K$5/'Dati Generali'!$I$16,D63=$B$5,Tariffe!$G$36/365*'Dati Generali'!$K$5/'Dati Generali'!$I$17),0),0)</f>
        <v>0</v>
      </c>
      <c r="AJ63" s="37"/>
      <c r="AK63" s="14" cm="1">
        <f t="array" ref="AK63">IF(D63&lt;&gt;"",IF('Dati Generali'!$D$8&lt;&gt;0,_xlfn.IFS(D63=$B$2,E63*Tariffe!$C$10,D63=$B$3,E63*Tariffe!$G$9,D63=$B$4,E63*Tariffe!$C$30,D63=$B$5,E63*Tariffe!$G$30),0),0)</f>
        <v>0</v>
      </c>
      <c r="AL63" s="14" cm="1">
        <f t="array" ref="AL63">IF(D63&lt;&gt;"",IF('Dati Generali'!$D$9&lt;&gt;0,_xlfn.IFS(D63=$B$2,E63*Tariffe!$C$11,D63=$B$3,E63*Tariffe!$G$10,D63=$B$4,E63*Tariffe!$C$31,D63=$B$5,E63*Tariffe!$G$31),0),0)</f>
        <v>0</v>
      </c>
      <c r="AM63" s="37"/>
      <c r="AN63" s="14">
        <f>IF(E63&lt;&gt;0,'Dati Generali'!$D$10/'Dati Generali'!$G$100*'CALCOLO-NON MODIFICARE'!E63,0)</f>
        <v>0</v>
      </c>
      <c r="AP63" s="5">
        <f>ROUND(IF(D63=$B$2,($B$7/365)*'Dati Generali'!$K$5*'CALCOLO-NON MODIFICARE'!F63,0),0)</f>
        <v>0</v>
      </c>
      <c r="AQ63" s="5">
        <f>ROUND(IF(D63=$B$3,'CALCOLO-NON MODIFICARE'!$B$8/365*'Dati Generali'!$K$5,0),0)</f>
        <v>0</v>
      </c>
      <c r="AR63" s="5">
        <f>ROUND(IF(D63=$B$4,'CALCOLO-NON MODIFICARE'!$B$8/365*'Dati Generali'!$K$5*'CALCOLO-NON MODIFICARE'!F63,0),0)</f>
        <v>0</v>
      </c>
      <c r="AS63" s="5">
        <f>ROUND(IF(D63=$B$5,'CALCOLO-NON MODIFICARE'!$B$8/365*'Dati Generali'!$K$5*'CALCOLO-NON MODIFICARE'!F63,0),0)</f>
        <v>0</v>
      </c>
    </row>
    <row r="64" spans="3:45" x14ac:dyDescent="0.25">
      <c r="C64" s="4">
        <v>63</v>
      </c>
      <c r="D64" s="4" t="str">
        <f>IF('Dati Generali'!D91&lt;&gt;"",'Dati Generali'!D91,"")</f>
        <v/>
      </c>
      <c r="E64" s="5">
        <f>'Dati Generali'!G91</f>
        <v>0</v>
      </c>
      <c r="F64" s="5">
        <f>'Dati Generali'!I91</f>
        <v>0</v>
      </c>
      <c r="G64" s="5">
        <f t="shared" si="0"/>
        <v>0</v>
      </c>
      <c r="H64" s="5">
        <f t="shared" si="1"/>
        <v>0</v>
      </c>
      <c r="I64" s="5">
        <f t="shared" si="2"/>
        <v>0</v>
      </c>
      <c r="J64" s="5">
        <f t="shared" si="3"/>
        <v>0</v>
      </c>
      <c r="K64" s="5">
        <f t="shared" si="4"/>
        <v>0</v>
      </c>
      <c r="M64" s="5">
        <f t="shared" si="5"/>
        <v>0</v>
      </c>
      <c r="N64" s="5">
        <f t="shared" si="6"/>
        <v>0</v>
      </c>
      <c r="O64" s="5">
        <f t="shared" si="7"/>
        <v>0</v>
      </c>
      <c r="P64" s="5">
        <f t="shared" si="8"/>
        <v>0</v>
      </c>
      <c r="R64" s="5">
        <f t="shared" si="9"/>
        <v>0</v>
      </c>
      <c r="S64" s="5">
        <f t="shared" si="10"/>
        <v>0</v>
      </c>
      <c r="T64" s="5">
        <f t="shared" si="11"/>
        <v>0</v>
      </c>
      <c r="U64" s="5">
        <f t="shared" si="12"/>
        <v>0</v>
      </c>
      <c r="W64" s="5">
        <f t="shared" si="13"/>
        <v>0</v>
      </c>
      <c r="X64" s="5">
        <f t="shared" si="14"/>
        <v>0</v>
      </c>
      <c r="Y64" s="5">
        <f t="shared" si="15"/>
        <v>0</v>
      </c>
      <c r="Z64" s="5">
        <f t="shared" si="16"/>
        <v>0</v>
      </c>
      <c r="AB64" s="14">
        <f>(G64*Tariffe!$C$5)+('CALCOLO-NON MODIFICARE'!H64*Tariffe!$C$6)+('CALCOLO-NON MODIFICARE'!I64*Tariffe!$C$7)+('CALCOLO-NON MODIFICARE'!J64*Tariffe!$C$8)+('CALCOLO-NON MODIFICARE'!K64*Tariffe!$C$9)</f>
        <v>0</v>
      </c>
      <c r="AC64" s="14">
        <f>(M64*Tariffe!$G$5)+('CALCOLO-NON MODIFICARE'!N64*Tariffe!$G$6)+('CALCOLO-NON MODIFICARE'!O64*Tariffe!$G$7)+('CALCOLO-NON MODIFICARE'!P64*Tariffe!$G$8)</f>
        <v>0</v>
      </c>
      <c r="AD64" s="14">
        <f>(R64*Tariffe!$C$26)+('CALCOLO-NON MODIFICARE'!S64*Tariffe!$C$27)+('CALCOLO-NON MODIFICARE'!T64*Tariffe!$C$28)+('CALCOLO-NON MODIFICARE'!U64*Tariffe!$C$29)</f>
        <v>0</v>
      </c>
      <c r="AE64" s="14">
        <f>(W64*Tariffe!$G$26)+('CALCOLO-NON MODIFICARE'!X64*Tariffe!$G$27)+('CALCOLO-NON MODIFICARE'!Y64*Tariffe!$G$28)+('CALCOLO-NON MODIFICARE'!Z64*Tariffe!$G$29)</f>
        <v>0</v>
      </c>
      <c r="AF64" s="37"/>
      <c r="AG64" s="14" cm="1">
        <f t="array" ref="AG64">IF(D64&lt;&gt;"",_xlfn.IFS(D64=$B$2,Tariffe!$C$13/365*'Dati Generali'!$K$5,D64=$B$3,Tariffe!$G$13/365*'Dati Generali'!$K$5,D64=$B$4,Tariffe!$C$34/365*'Dati Generali'!$K$5*F64,D64=$B$5,Tariffe!$G$34/365*'Dati Generali'!$K$5*F64),0)</f>
        <v>0</v>
      </c>
      <c r="AH64" s="14" cm="1">
        <f t="array" ref="AH64">IF(D64&lt;&gt;"",IF('Dati Generali'!$D$8&lt;&gt;0,_xlfn.IFS(D64=$B$2,Tariffe!$C$14/365*'Dati Generali'!$K$5,D64=$B$3,Tariffe!$G$14/365*'Dati Generali'!$K$5,D64=$B$4,Tariffe!$C$35/365*'Dati Generali'!$K$5/'Dati Generali'!$I$16,D64=$B$5,Tariffe!$G$35/365*'Dati Generali'!$K$5/'Dati Generali'!$I$17),0),0)</f>
        <v>0</v>
      </c>
      <c r="AI64" s="14" cm="1">
        <f t="array" ref="AI64">IF(D64&lt;&gt;"",IF('Dati Generali'!$D$9&lt;&gt;0,_xlfn.IFS(D64=$B$2,Tariffe!$C$15/365*'Dati Generali'!$K$5,D64=$B$3,Tariffe!$G$15/365*'Dati Generali'!$K$5,D64=$B$4,Tariffe!$C$36/365*'Dati Generali'!$K$5/'Dati Generali'!$I$16,D64=$B$5,Tariffe!$G$36/365*'Dati Generali'!$K$5/'Dati Generali'!$I$17),0),0)</f>
        <v>0</v>
      </c>
      <c r="AJ64" s="37"/>
      <c r="AK64" s="14" cm="1">
        <f t="array" ref="AK64">IF(D64&lt;&gt;"",IF('Dati Generali'!$D$8&lt;&gt;0,_xlfn.IFS(D64=$B$2,E64*Tariffe!$C$10,D64=$B$3,E64*Tariffe!$G$9,D64=$B$4,E64*Tariffe!$C$30,D64=$B$5,E64*Tariffe!$G$30),0),0)</f>
        <v>0</v>
      </c>
      <c r="AL64" s="14" cm="1">
        <f t="array" ref="AL64">IF(D64&lt;&gt;"",IF('Dati Generali'!$D$9&lt;&gt;0,_xlfn.IFS(D64=$B$2,E64*Tariffe!$C$11,D64=$B$3,E64*Tariffe!$G$10,D64=$B$4,E64*Tariffe!$C$31,D64=$B$5,E64*Tariffe!$G$31),0),0)</f>
        <v>0</v>
      </c>
      <c r="AM64" s="37"/>
      <c r="AN64" s="14">
        <f>IF(E64&lt;&gt;0,'Dati Generali'!$D$10/'Dati Generali'!$G$100*'CALCOLO-NON MODIFICARE'!E64,0)</f>
        <v>0</v>
      </c>
      <c r="AP64" s="5">
        <f>ROUND(IF(D64=$B$2,($B$7/365)*'Dati Generali'!$K$5*'CALCOLO-NON MODIFICARE'!F64,0),0)</f>
        <v>0</v>
      </c>
      <c r="AQ64" s="5">
        <f>ROUND(IF(D64=$B$3,'CALCOLO-NON MODIFICARE'!$B$8/365*'Dati Generali'!$K$5,0),0)</f>
        <v>0</v>
      </c>
      <c r="AR64" s="5">
        <f>ROUND(IF(D64=$B$4,'CALCOLO-NON MODIFICARE'!$B$8/365*'Dati Generali'!$K$5*'CALCOLO-NON MODIFICARE'!F64,0),0)</f>
        <v>0</v>
      </c>
      <c r="AS64" s="5">
        <f>ROUND(IF(D64=$B$5,'CALCOLO-NON MODIFICARE'!$B$8/365*'Dati Generali'!$K$5*'CALCOLO-NON MODIFICARE'!F64,0),0)</f>
        <v>0</v>
      </c>
    </row>
    <row r="65" spans="3:45" x14ac:dyDescent="0.25">
      <c r="C65" s="4">
        <v>64</v>
      </c>
      <c r="D65" s="4" t="str">
        <f>IF('Dati Generali'!D92&lt;&gt;"",'Dati Generali'!D92,"")</f>
        <v/>
      </c>
      <c r="E65" s="5">
        <f>'Dati Generali'!G92</f>
        <v>0</v>
      </c>
      <c r="F65" s="5">
        <f>'Dati Generali'!I92</f>
        <v>0</v>
      </c>
      <c r="G65" s="5">
        <f t="shared" si="0"/>
        <v>0</v>
      </c>
      <c r="H65" s="5">
        <f t="shared" si="1"/>
        <v>0</v>
      </c>
      <c r="I65" s="5">
        <f t="shared" si="2"/>
        <v>0</v>
      </c>
      <c r="J65" s="5">
        <f t="shared" si="3"/>
        <v>0</v>
      </c>
      <c r="K65" s="5">
        <f t="shared" si="4"/>
        <v>0</v>
      </c>
      <c r="M65" s="5">
        <f t="shared" si="5"/>
        <v>0</v>
      </c>
      <c r="N65" s="5">
        <f t="shared" si="6"/>
        <v>0</v>
      </c>
      <c r="O65" s="5">
        <f t="shared" si="7"/>
        <v>0</v>
      </c>
      <c r="P65" s="5">
        <f t="shared" si="8"/>
        <v>0</v>
      </c>
      <c r="R65" s="5">
        <f t="shared" si="9"/>
        <v>0</v>
      </c>
      <c r="S65" s="5">
        <f t="shared" si="10"/>
        <v>0</v>
      </c>
      <c r="T65" s="5">
        <f t="shared" si="11"/>
        <v>0</v>
      </c>
      <c r="U65" s="5">
        <f t="shared" si="12"/>
        <v>0</v>
      </c>
      <c r="W65" s="5">
        <f t="shared" si="13"/>
        <v>0</v>
      </c>
      <c r="X65" s="5">
        <f t="shared" si="14"/>
        <v>0</v>
      </c>
      <c r="Y65" s="5">
        <f t="shared" si="15"/>
        <v>0</v>
      </c>
      <c r="Z65" s="5">
        <f t="shared" si="16"/>
        <v>0</v>
      </c>
      <c r="AB65" s="14">
        <f>(G65*Tariffe!$C$5)+('CALCOLO-NON MODIFICARE'!H65*Tariffe!$C$6)+('CALCOLO-NON MODIFICARE'!I65*Tariffe!$C$7)+('CALCOLO-NON MODIFICARE'!J65*Tariffe!$C$8)+('CALCOLO-NON MODIFICARE'!K65*Tariffe!$C$9)</f>
        <v>0</v>
      </c>
      <c r="AC65" s="14">
        <f>(M65*Tariffe!$G$5)+('CALCOLO-NON MODIFICARE'!N65*Tariffe!$G$6)+('CALCOLO-NON MODIFICARE'!O65*Tariffe!$G$7)+('CALCOLO-NON MODIFICARE'!P65*Tariffe!$G$8)</f>
        <v>0</v>
      </c>
      <c r="AD65" s="14">
        <f>(R65*Tariffe!$C$26)+('CALCOLO-NON MODIFICARE'!S65*Tariffe!$C$27)+('CALCOLO-NON MODIFICARE'!T65*Tariffe!$C$28)+('CALCOLO-NON MODIFICARE'!U65*Tariffe!$C$29)</f>
        <v>0</v>
      </c>
      <c r="AE65" s="14">
        <f>(W65*Tariffe!$G$26)+('CALCOLO-NON MODIFICARE'!X65*Tariffe!$G$27)+('CALCOLO-NON MODIFICARE'!Y65*Tariffe!$G$28)+('CALCOLO-NON MODIFICARE'!Z65*Tariffe!$G$29)</f>
        <v>0</v>
      </c>
      <c r="AF65" s="37"/>
      <c r="AG65" s="14" cm="1">
        <f t="array" ref="AG65">IF(D65&lt;&gt;"",_xlfn.IFS(D65=$B$2,Tariffe!$C$13/365*'Dati Generali'!$K$5,D65=$B$3,Tariffe!$G$13/365*'Dati Generali'!$K$5,D65=$B$4,Tariffe!$C$34/365*'Dati Generali'!$K$5*F65,D65=$B$5,Tariffe!$G$34/365*'Dati Generali'!$K$5*F65),0)</f>
        <v>0</v>
      </c>
      <c r="AH65" s="14" cm="1">
        <f t="array" ref="AH65">IF(D65&lt;&gt;"",IF('Dati Generali'!$D$8&lt;&gt;0,_xlfn.IFS(D65=$B$2,Tariffe!$C$14/365*'Dati Generali'!$K$5,D65=$B$3,Tariffe!$G$14/365*'Dati Generali'!$K$5,D65=$B$4,Tariffe!$C$35/365*'Dati Generali'!$K$5/'Dati Generali'!$I$16,D65=$B$5,Tariffe!$G$35/365*'Dati Generali'!$K$5/'Dati Generali'!$I$17),0),0)</f>
        <v>0</v>
      </c>
      <c r="AI65" s="14" cm="1">
        <f t="array" ref="AI65">IF(D65&lt;&gt;"",IF('Dati Generali'!$D$9&lt;&gt;0,_xlfn.IFS(D65=$B$2,Tariffe!$C$15/365*'Dati Generali'!$K$5,D65=$B$3,Tariffe!$G$15/365*'Dati Generali'!$K$5,D65=$B$4,Tariffe!$C$36/365*'Dati Generali'!$K$5/'Dati Generali'!$I$16,D65=$B$5,Tariffe!$G$36/365*'Dati Generali'!$K$5/'Dati Generali'!$I$17),0),0)</f>
        <v>0</v>
      </c>
      <c r="AJ65" s="37"/>
      <c r="AK65" s="14" cm="1">
        <f t="array" ref="AK65">IF(D65&lt;&gt;"",IF('Dati Generali'!$D$8&lt;&gt;0,_xlfn.IFS(D65=$B$2,E65*Tariffe!$C$10,D65=$B$3,E65*Tariffe!$G$9,D65=$B$4,E65*Tariffe!$C$30,D65=$B$5,E65*Tariffe!$G$30),0),0)</f>
        <v>0</v>
      </c>
      <c r="AL65" s="14" cm="1">
        <f t="array" ref="AL65">IF(D65&lt;&gt;"",IF('Dati Generali'!$D$9&lt;&gt;0,_xlfn.IFS(D65=$B$2,E65*Tariffe!$C$11,D65=$B$3,E65*Tariffe!$G$10,D65=$B$4,E65*Tariffe!$C$31,D65=$B$5,E65*Tariffe!$G$31),0),0)</f>
        <v>0</v>
      </c>
      <c r="AM65" s="37"/>
      <c r="AN65" s="14">
        <f>IF(E65&lt;&gt;0,'Dati Generali'!$D$10/'Dati Generali'!$G$100*'CALCOLO-NON MODIFICARE'!E65,0)</f>
        <v>0</v>
      </c>
      <c r="AP65" s="5">
        <f>ROUND(IF(D65=$B$2,($B$7/365)*'Dati Generali'!$K$5*'CALCOLO-NON MODIFICARE'!F65,0),0)</f>
        <v>0</v>
      </c>
      <c r="AQ65" s="5">
        <f>ROUND(IF(D65=$B$3,'CALCOLO-NON MODIFICARE'!$B$8/365*'Dati Generali'!$K$5,0),0)</f>
        <v>0</v>
      </c>
      <c r="AR65" s="5">
        <f>ROUND(IF(D65=$B$4,'CALCOLO-NON MODIFICARE'!$B$8/365*'Dati Generali'!$K$5*'CALCOLO-NON MODIFICARE'!F65,0),0)</f>
        <v>0</v>
      </c>
      <c r="AS65" s="5">
        <f>ROUND(IF(D65=$B$5,'CALCOLO-NON MODIFICARE'!$B$8/365*'Dati Generali'!$K$5*'CALCOLO-NON MODIFICARE'!F65,0),0)</f>
        <v>0</v>
      </c>
    </row>
    <row r="66" spans="3:45" x14ac:dyDescent="0.25">
      <c r="C66" s="4">
        <v>65</v>
      </c>
      <c r="D66" s="4" t="str">
        <f>IF('Dati Generali'!D93&lt;&gt;"",'Dati Generali'!D93,"")</f>
        <v/>
      </c>
      <c r="E66" s="5">
        <f>'Dati Generali'!G93</f>
        <v>0</v>
      </c>
      <c r="F66" s="5">
        <f>'Dati Generali'!I93</f>
        <v>0</v>
      </c>
      <c r="G66" s="5">
        <f t="shared" si="0"/>
        <v>0</v>
      </c>
      <c r="H66" s="5">
        <f t="shared" si="1"/>
        <v>0</v>
      </c>
      <c r="I66" s="5">
        <f t="shared" si="2"/>
        <v>0</v>
      </c>
      <c r="J66" s="5">
        <f t="shared" si="3"/>
        <v>0</v>
      </c>
      <c r="K66" s="5">
        <f t="shared" si="4"/>
        <v>0</v>
      </c>
      <c r="M66" s="5">
        <f t="shared" si="5"/>
        <v>0</v>
      </c>
      <c r="N66" s="5">
        <f t="shared" si="6"/>
        <v>0</v>
      </c>
      <c r="O66" s="5">
        <f t="shared" si="7"/>
        <v>0</v>
      </c>
      <c r="P66" s="5">
        <f t="shared" si="8"/>
        <v>0</v>
      </c>
      <c r="R66" s="5">
        <f t="shared" si="9"/>
        <v>0</v>
      </c>
      <c r="S66" s="5">
        <f t="shared" si="10"/>
        <v>0</v>
      </c>
      <c r="T66" s="5">
        <f t="shared" si="11"/>
        <v>0</v>
      </c>
      <c r="U66" s="5">
        <f t="shared" si="12"/>
        <v>0</v>
      </c>
      <c r="W66" s="5">
        <f t="shared" si="13"/>
        <v>0</v>
      </c>
      <c r="X66" s="5">
        <f t="shared" si="14"/>
        <v>0</v>
      </c>
      <c r="Y66" s="5">
        <f t="shared" si="15"/>
        <v>0</v>
      </c>
      <c r="Z66" s="5">
        <f t="shared" si="16"/>
        <v>0</v>
      </c>
      <c r="AB66" s="14">
        <f>(G66*Tariffe!$C$5)+('CALCOLO-NON MODIFICARE'!H66*Tariffe!$C$6)+('CALCOLO-NON MODIFICARE'!I66*Tariffe!$C$7)+('CALCOLO-NON MODIFICARE'!J66*Tariffe!$C$8)+('CALCOLO-NON MODIFICARE'!K66*Tariffe!$C$9)</f>
        <v>0</v>
      </c>
      <c r="AC66" s="14">
        <f>(M66*Tariffe!$G$5)+('CALCOLO-NON MODIFICARE'!N66*Tariffe!$G$6)+('CALCOLO-NON MODIFICARE'!O66*Tariffe!$G$7)+('CALCOLO-NON MODIFICARE'!P66*Tariffe!$G$8)</f>
        <v>0</v>
      </c>
      <c r="AD66" s="14">
        <f>(R66*Tariffe!$C$26)+('CALCOLO-NON MODIFICARE'!S66*Tariffe!$C$27)+('CALCOLO-NON MODIFICARE'!T66*Tariffe!$C$28)+('CALCOLO-NON MODIFICARE'!U66*Tariffe!$C$29)</f>
        <v>0</v>
      </c>
      <c r="AE66" s="14">
        <f>(W66*Tariffe!$G$26)+('CALCOLO-NON MODIFICARE'!X66*Tariffe!$G$27)+('CALCOLO-NON MODIFICARE'!Y66*Tariffe!$G$28)+('CALCOLO-NON MODIFICARE'!Z66*Tariffe!$G$29)</f>
        <v>0</v>
      </c>
      <c r="AF66" s="37"/>
      <c r="AG66" s="14" cm="1">
        <f t="array" ref="AG66">IF(D66&lt;&gt;"",_xlfn.IFS(D66=$B$2,Tariffe!$C$13/365*'Dati Generali'!$K$5,D66=$B$3,Tariffe!$G$13/365*'Dati Generali'!$K$5,D66=$B$4,Tariffe!$C$34/365*'Dati Generali'!$K$5*F66,D66=$B$5,Tariffe!$G$34/365*'Dati Generali'!$K$5*F66),0)</f>
        <v>0</v>
      </c>
      <c r="AH66" s="14" cm="1">
        <f t="array" ref="AH66">IF(D66&lt;&gt;"",IF('Dati Generali'!$D$8&lt;&gt;0,_xlfn.IFS(D66=$B$2,Tariffe!$C$14/365*'Dati Generali'!$K$5,D66=$B$3,Tariffe!$G$14/365*'Dati Generali'!$K$5,D66=$B$4,Tariffe!$C$35/365*'Dati Generali'!$K$5/'Dati Generali'!$I$16,D66=$B$5,Tariffe!$G$35/365*'Dati Generali'!$K$5/'Dati Generali'!$I$17),0),0)</f>
        <v>0</v>
      </c>
      <c r="AI66" s="14" cm="1">
        <f t="array" ref="AI66">IF(D66&lt;&gt;"",IF('Dati Generali'!$D$9&lt;&gt;0,_xlfn.IFS(D66=$B$2,Tariffe!$C$15/365*'Dati Generali'!$K$5,D66=$B$3,Tariffe!$G$15/365*'Dati Generali'!$K$5,D66=$B$4,Tariffe!$C$36/365*'Dati Generali'!$K$5/'Dati Generali'!$I$16,D66=$B$5,Tariffe!$G$36/365*'Dati Generali'!$K$5/'Dati Generali'!$I$17),0),0)</f>
        <v>0</v>
      </c>
      <c r="AJ66" s="37"/>
      <c r="AK66" s="14" cm="1">
        <f t="array" ref="AK66">IF(D66&lt;&gt;"",IF('Dati Generali'!$D$8&lt;&gt;0,_xlfn.IFS(D66=$B$2,E66*Tariffe!$C$10,D66=$B$3,E66*Tariffe!$G$9,D66=$B$4,E66*Tariffe!$C$30,D66=$B$5,E66*Tariffe!$G$30),0),0)</f>
        <v>0</v>
      </c>
      <c r="AL66" s="14" cm="1">
        <f t="array" ref="AL66">IF(D66&lt;&gt;"",IF('Dati Generali'!$D$9&lt;&gt;0,_xlfn.IFS(D66=$B$2,E66*Tariffe!$C$11,D66=$B$3,E66*Tariffe!$G$10,D66=$B$4,E66*Tariffe!$C$31,D66=$B$5,E66*Tariffe!$G$31),0),0)</f>
        <v>0</v>
      </c>
      <c r="AM66" s="37"/>
      <c r="AN66" s="14">
        <f>IF(E66&lt;&gt;0,'Dati Generali'!$D$10/'Dati Generali'!$G$100*'CALCOLO-NON MODIFICARE'!E66,0)</f>
        <v>0</v>
      </c>
      <c r="AP66" s="5">
        <f>ROUND(IF(D66=$B$2,($B$7/365)*'Dati Generali'!$K$5*'CALCOLO-NON MODIFICARE'!F66,0),0)</f>
        <v>0</v>
      </c>
      <c r="AQ66" s="5">
        <f>ROUND(IF(D66=$B$3,'CALCOLO-NON MODIFICARE'!$B$8/365*'Dati Generali'!$K$5,0),0)</f>
        <v>0</v>
      </c>
      <c r="AR66" s="5">
        <f>ROUND(IF(D66=$B$4,'CALCOLO-NON MODIFICARE'!$B$8/365*'Dati Generali'!$K$5*'CALCOLO-NON MODIFICARE'!F66,0),0)</f>
        <v>0</v>
      </c>
      <c r="AS66" s="5">
        <f>ROUND(IF(D66=$B$5,'CALCOLO-NON MODIFICARE'!$B$8/365*'Dati Generali'!$K$5*'CALCOLO-NON MODIFICARE'!F66,0),0)</f>
        <v>0</v>
      </c>
    </row>
    <row r="67" spans="3:45" x14ac:dyDescent="0.25">
      <c r="C67" s="4">
        <v>66</v>
      </c>
      <c r="D67" s="4" t="str">
        <f>IF('Dati Generali'!D94&lt;&gt;"",'Dati Generali'!D94,"")</f>
        <v/>
      </c>
      <c r="E67" s="5">
        <f>'Dati Generali'!G94</f>
        <v>0</v>
      </c>
      <c r="F67" s="5">
        <f>'Dati Generali'!I94</f>
        <v>0</v>
      </c>
      <c r="G67" s="5">
        <f t="shared" ref="G67:G71" si="17">IF(D67=$B$2,IF(E67&gt;AP67,AP67,E67),0)</f>
        <v>0</v>
      </c>
      <c r="H67" s="5">
        <f t="shared" ref="H67:H71" si="18">IF(D67=$B$2,IF(E67-G67&gt;AP67,AP67,E67-G67),0)</f>
        <v>0</v>
      </c>
      <c r="I67" s="5">
        <f t="shared" ref="I67:I71" si="19">IF(D67=$B$2,IF(E67-G67-H67&gt;AP67,AP67,E67-G67-H67),0)</f>
        <v>0</v>
      </c>
      <c r="J67" s="5">
        <f t="shared" ref="J67:J71" si="20">IF(D67=$B$2,IF(E67-G67-H67-I67&gt;AP67,AP67,E67-G67-H67-I67),0)</f>
        <v>0</v>
      </c>
      <c r="K67" s="5">
        <f t="shared" ref="K67:K71" si="21">IF(D67=$B$2,IF(E67-G67-H67-I67-J67&gt;0,E67-G67-H67-I67-J67,0),0)</f>
        <v>0</v>
      </c>
      <c r="M67" s="5">
        <f t="shared" ref="M67:M71" si="22">IF(D67=$B$3,IF(E67&gt;AQ67,AQ67,E67),0)</f>
        <v>0</v>
      </c>
      <c r="N67" s="5">
        <f t="shared" ref="N67:N71" si="23">IF(D67=$B$3,IF(E67-M67&gt;AQ67,AQ67,E67-M67),0)</f>
        <v>0</v>
      </c>
      <c r="O67" s="5">
        <f t="shared" ref="O67:O71" si="24">IF(D67=$B$3,IF(E67-M67-N67&gt;AQ67,AQ67,E67-M67-N67),0)</f>
        <v>0</v>
      </c>
      <c r="P67" s="5">
        <f t="shared" ref="P67:P71" si="25">IF(D67=$B$3,IF(E67-M67-N67-O67&gt;AQ67,E67-M67-N67-O67,0),0)</f>
        <v>0</v>
      </c>
      <c r="R67" s="5">
        <f t="shared" ref="R67:R71" si="26">IF(D67=$B$4,IF(E67&gt;AR67,AR67,E67),0)</f>
        <v>0</v>
      </c>
      <c r="S67" s="5">
        <f t="shared" ref="S67:S71" si="27">IF(D67=$B$4,IF(E67-R67&gt;AR67,AR67,E67-R67),0)</f>
        <v>0</v>
      </c>
      <c r="T67" s="5">
        <f t="shared" ref="T67:T71" si="28">IF(D67=$B$4,IF(E67-R67-S67&gt;AR67,AR67,E67-R67-S67),0)</f>
        <v>0</v>
      </c>
      <c r="U67" s="5">
        <f t="shared" ref="U67:U71" si="29">IF(D67=$B$4,IF(E67-R67-S67-T67&gt;0,E67-R67-S67-T67,0),0)</f>
        <v>0</v>
      </c>
      <c r="W67" s="5">
        <f t="shared" ref="W67:W71" si="30">IF(D67=$B$5,IF(E67&gt;AS67,AS67,E67),0)</f>
        <v>0</v>
      </c>
      <c r="X67" s="5">
        <f t="shared" ref="X67:X71" si="31">IF(D67=$B$5,IF(E67-W67&gt;AS67,AS67,E67-W67),0)</f>
        <v>0</v>
      </c>
      <c r="Y67" s="5">
        <f t="shared" ref="Y67:Y71" si="32">IF(D67=$B$5,IF(E67-W67-X67&gt;AS67,AS67,E67-W67-X67),0)</f>
        <v>0</v>
      </c>
      <c r="Z67" s="5">
        <f t="shared" ref="Z67:Z71" si="33">IF(D67=$B$5,IF(E67-W67-X67-Y67&gt;0,E67-W67-X67-Y67,0),0)</f>
        <v>0</v>
      </c>
      <c r="AB67" s="14">
        <f>(G67*Tariffe!$C$5)+('CALCOLO-NON MODIFICARE'!H67*Tariffe!$C$6)+('CALCOLO-NON MODIFICARE'!I67*Tariffe!$C$7)+('CALCOLO-NON MODIFICARE'!J67*Tariffe!$C$8)+('CALCOLO-NON MODIFICARE'!K67*Tariffe!$C$9)</f>
        <v>0</v>
      </c>
      <c r="AC67" s="14">
        <f>(M67*Tariffe!$G$5)+('CALCOLO-NON MODIFICARE'!N67*Tariffe!$G$6)+('CALCOLO-NON MODIFICARE'!O67*Tariffe!$G$7)+('CALCOLO-NON MODIFICARE'!P67*Tariffe!$G$8)</f>
        <v>0</v>
      </c>
      <c r="AD67" s="14">
        <f>(R67*Tariffe!$C$26)+('CALCOLO-NON MODIFICARE'!S67*Tariffe!$C$27)+('CALCOLO-NON MODIFICARE'!T67*Tariffe!$C$28)+('CALCOLO-NON MODIFICARE'!U67*Tariffe!$C$29)</f>
        <v>0</v>
      </c>
      <c r="AE67" s="14">
        <f>(W67*Tariffe!$G$26)+('CALCOLO-NON MODIFICARE'!X67*Tariffe!$G$27)+('CALCOLO-NON MODIFICARE'!Y67*Tariffe!$G$28)+('CALCOLO-NON MODIFICARE'!Z67*Tariffe!$G$29)</f>
        <v>0</v>
      </c>
      <c r="AF67" s="37"/>
      <c r="AG67" s="14" cm="1">
        <f t="array" ref="AG67">IF(D67&lt;&gt;"",_xlfn.IFS(D67=$B$2,Tariffe!$C$13/365*'Dati Generali'!$K$5,D67=$B$3,Tariffe!$G$13/365*'Dati Generali'!$K$5,D67=$B$4,Tariffe!$C$34/365*'Dati Generali'!$K$5*F67,D67=$B$5,Tariffe!$G$34/365*'Dati Generali'!$K$5*F67),0)</f>
        <v>0</v>
      </c>
      <c r="AH67" s="14" cm="1">
        <f t="array" ref="AH67">IF(D67&lt;&gt;"",IF('Dati Generali'!$D$8&lt;&gt;0,_xlfn.IFS(D67=$B$2,Tariffe!$C$14/365*'Dati Generali'!$K$5,D67=$B$3,Tariffe!$G$14/365*'Dati Generali'!$K$5,D67=$B$4,Tariffe!$C$35/365*'Dati Generali'!$K$5/'Dati Generali'!$I$16,D67=$B$5,Tariffe!$G$35/365*'Dati Generali'!$K$5/'Dati Generali'!$I$17),0),0)</f>
        <v>0</v>
      </c>
      <c r="AI67" s="14" cm="1">
        <f t="array" ref="AI67">IF(D67&lt;&gt;"",IF('Dati Generali'!$D$9&lt;&gt;0,_xlfn.IFS(D67=$B$2,Tariffe!$C$15/365*'Dati Generali'!$K$5,D67=$B$3,Tariffe!$G$15/365*'Dati Generali'!$K$5,D67=$B$4,Tariffe!$C$36/365*'Dati Generali'!$K$5/'Dati Generali'!$I$16,D67=$B$5,Tariffe!$G$36/365*'Dati Generali'!$K$5/'Dati Generali'!$I$17),0),0)</f>
        <v>0</v>
      </c>
      <c r="AJ67" s="37"/>
      <c r="AK67" s="14" cm="1">
        <f t="array" ref="AK67">IF(D67&lt;&gt;"",IF('Dati Generali'!$D$8&lt;&gt;0,_xlfn.IFS(D67=$B$2,E67*Tariffe!$C$10,D67=$B$3,E67*Tariffe!$G$9,D67=$B$4,E67*Tariffe!$C$30,D67=$B$5,E67*Tariffe!$G$30),0),0)</f>
        <v>0</v>
      </c>
      <c r="AL67" s="14" cm="1">
        <f t="array" ref="AL67">IF(D67&lt;&gt;"",IF('Dati Generali'!$D$9&lt;&gt;0,_xlfn.IFS(D67=$B$2,E67*Tariffe!$C$11,D67=$B$3,E67*Tariffe!$G$10,D67=$B$4,E67*Tariffe!$C$31,D67=$B$5,E67*Tariffe!$G$31),0),0)</f>
        <v>0</v>
      </c>
      <c r="AM67" s="37"/>
      <c r="AN67" s="14">
        <f>IF(E67&lt;&gt;0,'Dati Generali'!$D$10/'Dati Generali'!$G$100*'CALCOLO-NON MODIFICARE'!E67,0)</f>
        <v>0</v>
      </c>
      <c r="AP67" s="5">
        <f>ROUND(IF(D67=$B$2,($B$7/365)*'Dati Generali'!$K$5*'CALCOLO-NON MODIFICARE'!F67,0),0)</f>
        <v>0</v>
      </c>
      <c r="AQ67" s="5">
        <f>ROUND(IF(D67=$B$3,'CALCOLO-NON MODIFICARE'!$B$8/365*'Dati Generali'!$K$5,0),0)</f>
        <v>0</v>
      </c>
      <c r="AR67" s="5">
        <f>ROUND(IF(D67=$B$4,'CALCOLO-NON MODIFICARE'!$B$8/365*'Dati Generali'!$K$5*'CALCOLO-NON MODIFICARE'!F67,0),0)</f>
        <v>0</v>
      </c>
      <c r="AS67" s="5">
        <f>ROUND(IF(D67=$B$5,'CALCOLO-NON MODIFICARE'!$B$8/365*'Dati Generali'!$K$5*'CALCOLO-NON MODIFICARE'!F67,0),0)</f>
        <v>0</v>
      </c>
    </row>
    <row r="68" spans="3:45" x14ac:dyDescent="0.25">
      <c r="C68" s="4">
        <v>67</v>
      </c>
      <c r="D68" s="4" t="str">
        <f>IF('Dati Generali'!D95&lt;&gt;"",'Dati Generali'!D95,"")</f>
        <v/>
      </c>
      <c r="E68" s="5">
        <f>'Dati Generali'!G95</f>
        <v>0</v>
      </c>
      <c r="F68" s="5">
        <f>'Dati Generali'!I95</f>
        <v>0</v>
      </c>
      <c r="G68" s="5">
        <f t="shared" si="17"/>
        <v>0</v>
      </c>
      <c r="H68" s="5">
        <f t="shared" si="18"/>
        <v>0</v>
      </c>
      <c r="I68" s="5">
        <f t="shared" si="19"/>
        <v>0</v>
      </c>
      <c r="J68" s="5">
        <f t="shared" si="20"/>
        <v>0</v>
      </c>
      <c r="K68" s="5">
        <f t="shared" si="21"/>
        <v>0</v>
      </c>
      <c r="M68" s="5">
        <f t="shared" si="22"/>
        <v>0</v>
      </c>
      <c r="N68" s="5">
        <f t="shared" si="23"/>
        <v>0</v>
      </c>
      <c r="O68" s="5">
        <f t="shared" si="24"/>
        <v>0</v>
      </c>
      <c r="P68" s="5">
        <f t="shared" si="25"/>
        <v>0</v>
      </c>
      <c r="R68" s="5">
        <f t="shared" si="26"/>
        <v>0</v>
      </c>
      <c r="S68" s="5">
        <f t="shared" si="27"/>
        <v>0</v>
      </c>
      <c r="T68" s="5">
        <f t="shared" si="28"/>
        <v>0</v>
      </c>
      <c r="U68" s="5">
        <f t="shared" si="29"/>
        <v>0</v>
      </c>
      <c r="W68" s="5">
        <f t="shared" si="30"/>
        <v>0</v>
      </c>
      <c r="X68" s="5">
        <f t="shared" si="31"/>
        <v>0</v>
      </c>
      <c r="Y68" s="5">
        <f t="shared" si="32"/>
        <v>0</v>
      </c>
      <c r="Z68" s="5">
        <f t="shared" si="33"/>
        <v>0</v>
      </c>
      <c r="AB68" s="14">
        <f>(G68*Tariffe!$C$5)+('CALCOLO-NON MODIFICARE'!H68*Tariffe!$C$6)+('CALCOLO-NON MODIFICARE'!I68*Tariffe!$C$7)+('CALCOLO-NON MODIFICARE'!J68*Tariffe!$C$8)+('CALCOLO-NON MODIFICARE'!K68*Tariffe!$C$9)</f>
        <v>0</v>
      </c>
      <c r="AC68" s="14">
        <f>(M68*Tariffe!$G$5)+('CALCOLO-NON MODIFICARE'!N68*Tariffe!$G$6)+('CALCOLO-NON MODIFICARE'!O68*Tariffe!$G$7)+('CALCOLO-NON MODIFICARE'!P68*Tariffe!$G$8)</f>
        <v>0</v>
      </c>
      <c r="AD68" s="14">
        <f>(R68*Tariffe!$C$26)+('CALCOLO-NON MODIFICARE'!S68*Tariffe!$C$27)+('CALCOLO-NON MODIFICARE'!T68*Tariffe!$C$28)+('CALCOLO-NON MODIFICARE'!U68*Tariffe!$C$29)</f>
        <v>0</v>
      </c>
      <c r="AE68" s="14">
        <f>(W68*Tariffe!$G$26)+('CALCOLO-NON MODIFICARE'!X68*Tariffe!$G$27)+('CALCOLO-NON MODIFICARE'!Y68*Tariffe!$G$28)+('CALCOLO-NON MODIFICARE'!Z68*Tariffe!$G$29)</f>
        <v>0</v>
      </c>
      <c r="AF68" s="37"/>
      <c r="AG68" s="14" cm="1">
        <f t="array" ref="AG68">IF(D68&lt;&gt;"",_xlfn.IFS(D68=$B$2,Tariffe!$C$13/365*'Dati Generali'!$K$5,D68=$B$3,Tariffe!$G$13/365*'Dati Generali'!$K$5,D68=$B$4,Tariffe!$C$34/365*'Dati Generali'!$K$5*F68,D68=$B$5,Tariffe!$G$34/365*'Dati Generali'!$K$5*F68),0)</f>
        <v>0</v>
      </c>
      <c r="AH68" s="14" cm="1">
        <f t="array" ref="AH68">IF(D68&lt;&gt;"",IF('Dati Generali'!$D$8&lt;&gt;0,_xlfn.IFS(D68=$B$2,Tariffe!$C$14/365*'Dati Generali'!$K$5,D68=$B$3,Tariffe!$G$14/365*'Dati Generali'!$K$5,D68=$B$4,Tariffe!$C$35/365*'Dati Generali'!$K$5/'Dati Generali'!$I$16,D68=$B$5,Tariffe!$G$35/365*'Dati Generali'!$K$5/'Dati Generali'!$I$17),0),0)</f>
        <v>0</v>
      </c>
      <c r="AI68" s="14" cm="1">
        <f t="array" ref="AI68">IF(D68&lt;&gt;"",IF('Dati Generali'!$D$9&lt;&gt;0,_xlfn.IFS(D68=$B$2,Tariffe!$C$15/365*'Dati Generali'!$K$5,D68=$B$3,Tariffe!$G$15/365*'Dati Generali'!$K$5,D68=$B$4,Tariffe!$C$36/365*'Dati Generali'!$K$5/'Dati Generali'!$I$16,D68=$B$5,Tariffe!$G$36/365*'Dati Generali'!$K$5/'Dati Generali'!$I$17),0),0)</f>
        <v>0</v>
      </c>
      <c r="AJ68" s="37"/>
      <c r="AK68" s="14" cm="1">
        <f t="array" ref="AK68">IF(D68&lt;&gt;"",IF('Dati Generali'!$D$8&lt;&gt;0,_xlfn.IFS(D68=$B$2,E68*Tariffe!$C$10,D68=$B$3,E68*Tariffe!$G$9,D68=$B$4,E68*Tariffe!$C$30,D68=$B$5,E68*Tariffe!$G$30),0),0)</f>
        <v>0</v>
      </c>
      <c r="AL68" s="14" cm="1">
        <f t="array" ref="AL68">IF(D68&lt;&gt;"",IF('Dati Generali'!$D$9&lt;&gt;0,_xlfn.IFS(D68=$B$2,E68*Tariffe!$C$11,D68=$B$3,E68*Tariffe!$G$10,D68=$B$4,E68*Tariffe!$C$31,D68=$B$5,E68*Tariffe!$G$31),0),0)</f>
        <v>0</v>
      </c>
      <c r="AM68" s="37"/>
      <c r="AN68" s="14">
        <f>IF(E68&lt;&gt;0,'Dati Generali'!$D$10/'Dati Generali'!$G$100*'CALCOLO-NON MODIFICARE'!E68,0)</f>
        <v>0</v>
      </c>
      <c r="AP68" s="5">
        <f>ROUND(IF(D68=$B$2,($B$7/365)*'Dati Generali'!$K$5*'CALCOLO-NON MODIFICARE'!F68,0),0)</f>
        <v>0</v>
      </c>
      <c r="AQ68" s="5">
        <f>ROUND(IF(D68=$B$3,'CALCOLO-NON MODIFICARE'!$B$8/365*'Dati Generali'!$K$5,0),0)</f>
        <v>0</v>
      </c>
      <c r="AR68" s="5">
        <f>ROUND(IF(D68=$B$4,'CALCOLO-NON MODIFICARE'!$B$8/365*'Dati Generali'!$K$5*'CALCOLO-NON MODIFICARE'!F68,0),0)</f>
        <v>0</v>
      </c>
      <c r="AS68" s="5">
        <f>ROUND(IF(D68=$B$5,'CALCOLO-NON MODIFICARE'!$B$8/365*'Dati Generali'!$K$5*'CALCOLO-NON MODIFICARE'!F68,0),0)</f>
        <v>0</v>
      </c>
    </row>
    <row r="69" spans="3:45" x14ac:dyDescent="0.25">
      <c r="C69" s="4">
        <v>68</v>
      </c>
      <c r="D69" s="4" t="str">
        <f>IF('Dati Generali'!D96&lt;&gt;"",'Dati Generali'!D96,"")</f>
        <v/>
      </c>
      <c r="E69" s="5">
        <f>'Dati Generali'!G96</f>
        <v>0</v>
      </c>
      <c r="F69" s="5">
        <f>'Dati Generali'!I96</f>
        <v>0</v>
      </c>
      <c r="G69" s="5">
        <f t="shared" si="17"/>
        <v>0</v>
      </c>
      <c r="H69" s="5">
        <f t="shared" si="18"/>
        <v>0</v>
      </c>
      <c r="I69" s="5">
        <f t="shared" si="19"/>
        <v>0</v>
      </c>
      <c r="J69" s="5">
        <f t="shared" si="20"/>
        <v>0</v>
      </c>
      <c r="K69" s="5">
        <f t="shared" si="21"/>
        <v>0</v>
      </c>
      <c r="M69" s="5">
        <f t="shared" si="22"/>
        <v>0</v>
      </c>
      <c r="N69" s="5">
        <f t="shared" si="23"/>
        <v>0</v>
      </c>
      <c r="O69" s="5">
        <f t="shared" si="24"/>
        <v>0</v>
      </c>
      <c r="P69" s="5">
        <f t="shared" si="25"/>
        <v>0</v>
      </c>
      <c r="R69" s="5">
        <f t="shared" si="26"/>
        <v>0</v>
      </c>
      <c r="S69" s="5">
        <f t="shared" si="27"/>
        <v>0</v>
      </c>
      <c r="T69" s="5">
        <f t="shared" si="28"/>
        <v>0</v>
      </c>
      <c r="U69" s="5">
        <f t="shared" si="29"/>
        <v>0</v>
      </c>
      <c r="W69" s="5">
        <f t="shared" si="30"/>
        <v>0</v>
      </c>
      <c r="X69" s="5">
        <f t="shared" si="31"/>
        <v>0</v>
      </c>
      <c r="Y69" s="5">
        <f t="shared" si="32"/>
        <v>0</v>
      </c>
      <c r="Z69" s="5">
        <f t="shared" si="33"/>
        <v>0</v>
      </c>
      <c r="AB69" s="14">
        <f>(G69*Tariffe!$C$5)+('CALCOLO-NON MODIFICARE'!H69*Tariffe!$C$6)+('CALCOLO-NON MODIFICARE'!I69*Tariffe!$C$7)+('CALCOLO-NON MODIFICARE'!J69*Tariffe!$C$8)+('CALCOLO-NON MODIFICARE'!K69*Tariffe!$C$9)</f>
        <v>0</v>
      </c>
      <c r="AC69" s="14">
        <f>(M69*Tariffe!$G$5)+('CALCOLO-NON MODIFICARE'!N69*Tariffe!$G$6)+('CALCOLO-NON MODIFICARE'!O69*Tariffe!$G$7)+('CALCOLO-NON MODIFICARE'!P69*Tariffe!$G$8)</f>
        <v>0</v>
      </c>
      <c r="AD69" s="14">
        <f>(R69*Tariffe!$C$26)+('CALCOLO-NON MODIFICARE'!S69*Tariffe!$C$27)+('CALCOLO-NON MODIFICARE'!T69*Tariffe!$C$28)+('CALCOLO-NON MODIFICARE'!U69*Tariffe!$C$29)</f>
        <v>0</v>
      </c>
      <c r="AE69" s="14">
        <f>(W69*Tariffe!$G$26)+('CALCOLO-NON MODIFICARE'!X69*Tariffe!$G$27)+('CALCOLO-NON MODIFICARE'!Y69*Tariffe!$G$28)+('CALCOLO-NON MODIFICARE'!Z69*Tariffe!$G$29)</f>
        <v>0</v>
      </c>
      <c r="AF69" s="37"/>
      <c r="AG69" s="14" cm="1">
        <f t="array" ref="AG69">IF(D69&lt;&gt;"",_xlfn.IFS(D69=$B$2,Tariffe!$C$13/365*'Dati Generali'!$K$5,D69=$B$3,Tariffe!$G$13/365*'Dati Generali'!$K$5,D69=$B$4,Tariffe!$C$34/365*'Dati Generali'!$K$5*F69,D69=$B$5,Tariffe!$G$34/365*'Dati Generali'!$K$5*F69),0)</f>
        <v>0</v>
      </c>
      <c r="AH69" s="14" cm="1">
        <f t="array" ref="AH69">IF(D69&lt;&gt;"",IF('Dati Generali'!$D$8&lt;&gt;0,_xlfn.IFS(D69=$B$2,Tariffe!$C$14/365*'Dati Generali'!$K$5,D69=$B$3,Tariffe!$G$14/365*'Dati Generali'!$K$5,D69=$B$4,Tariffe!$C$35/365*'Dati Generali'!$K$5/'Dati Generali'!$I$16,D69=$B$5,Tariffe!$G$35/365*'Dati Generali'!$K$5/'Dati Generali'!$I$17),0),0)</f>
        <v>0</v>
      </c>
      <c r="AI69" s="14" cm="1">
        <f t="array" ref="AI69">IF(D69&lt;&gt;"",IF('Dati Generali'!$D$9&lt;&gt;0,_xlfn.IFS(D69=$B$2,Tariffe!$C$15/365*'Dati Generali'!$K$5,D69=$B$3,Tariffe!$G$15/365*'Dati Generali'!$K$5,D69=$B$4,Tariffe!$C$36/365*'Dati Generali'!$K$5/'Dati Generali'!$I$16,D69=$B$5,Tariffe!$G$36/365*'Dati Generali'!$K$5/'Dati Generali'!$I$17),0),0)</f>
        <v>0</v>
      </c>
      <c r="AJ69" s="37"/>
      <c r="AK69" s="14" cm="1">
        <f t="array" ref="AK69">IF(D69&lt;&gt;"",IF('Dati Generali'!$D$8&lt;&gt;0,_xlfn.IFS(D69=$B$2,E69*Tariffe!$C$10,D69=$B$3,E69*Tariffe!$G$9,D69=$B$4,E69*Tariffe!$C$30,D69=$B$5,E69*Tariffe!$G$30),0),0)</f>
        <v>0</v>
      </c>
      <c r="AL69" s="14" cm="1">
        <f t="array" ref="AL69">IF(D69&lt;&gt;"",IF('Dati Generali'!$D$9&lt;&gt;0,_xlfn.IFS(D69=$B$2,E69*Tariffe!$C$11,D69=$B$3,E69*Tariffe!$G$10,D69=$B$4,E69*Tariffe!$C$31,D69=$B$5,E69*Tariffe!$G$31),0),0)</f>
        <v>0</v>
      </c>
      <c r="AM69" s="37"/>
      <c r="AN69" s="14">
        <f>IF(E69&lt;&gt;0,'Dati Generali'!$D$10/'Dati Generali'!$G$100*'CALCOLO-NON MODIFICARE'!E69,0)</f>
        <v>0</v>
      </c>
      <c r="AP69" s="5">
        <f>ROUND(IF(D69=$B$2,($B$7/365)*'Dati Generali'!$K$5*'CALCOLO-NON MODIFICARE'!F69,0),0)</f>
        <v>0</v>
      </c>
      <c r="AQ69" s="5">
        <f>ROUND(IF(D69=$B$3,'CALCOLO-NON MODIFICARE'!$B$8/365*'Dati Generali'!$K$5,0),0)</f>
        <v>0</v>
      </c>
      <c r="AR69" s="5">
        <f>ROUND(IF(D69=$B$4,'CALCOLO-NON MODIFICARE'!$B$8/365*'Dati Generali'!$K$5*'CALCOLO-NON MODIFICARE'!F69,0),0)</f>
        <v>0</v>
      </c>
      <c r="AS69" s="5">
        <f>ROUND(IF(D69=$B$5,'CALCOLO-NON MODIFICARE'!$B$8/365*'Dati Generali'!$K$5*'CALCOLO-NON MODIFICARE'!F69,0),0)</f>
        <v>0</v>
      </c>
    </row>
    <row r="70" spans="3:45" x14ac:dyDescent="0.25">
      <c r="C70" s="4">
        <v>69</v>
      </c>
      <c r="D70" s="4" t="str">
        <f>IF('Dati Generali'!D97&lt;&gt;"",'Dati Generali'!D97,"")</f>
        <v/>
      </c>
      <c r="E70" s="5">
        <f>'Dati Generali'!G97</f>
        <v>0</v>
      </c>
      <c r="F70" s="5">
        <f>'Dati Generali'!I97</f>
        <v>0</v>
      </c>
      <c r="G70" s="5">
        <f t="shared" si="17"/>
        <v>0</v>
      </c>
      <c r="H70" s="5">
        <f t="shared" si="18"/>
        <v>0</v>
      </c>
      <c r="I70" s="5">
        <f t="shared" si="19"/>
        <v>0</v>
      </c>
      <c r="J70" s="5">
        <f t="shared" si="20"/>
        <v>0</v>
      </c>
      <c r="K70" s="5">
        <f t="shared" si="21"/>
        <v>0</v>
      </c>
      <c r="M70" s="5">
        <f t="shared" si="22"/>
        <v>0</v>
      </c>
      <c r="N70" s="5">
        <f t="shared" si="23"/>
        <v>0</v>
      </c>
      <c r="O70" s="5">
        <f t="shared" si="24"/>
        <v>0</v>
      </c>
      <c r="P70" s="5">
        <f t="shared" si="25"/>
        <v>0</v>
      </c>
      <c r="R70" s="5">
        <f t="shared" si="26"/>
        <v>0</v>
      </c>
      <c r="S70" s="5">
        <f t="shared" si="27"/>
        <v>0</v>
      </c>
      <c r="T70" s="5">
        <f t="shared" si="28"/>
        <v>0</v>
      </c>
      <c r="U70" s="5">
        <f t="shared" si="29"/>
        <v>0</v>
      </c>
      <c r="W70" s="5">
        <f t="shared" si="30"/>
        <v>0</v>
      </c>
      <c r="X70" s="5">
        <f t="shared" si="31"/>
        <v>0</v>
      </c>
      <c r="Y70" s="5">
        <f t="shared" si="32"/>
        <v>0</v>
      </c>
      <c r="Z70" s="5">
        <f t="shared" si="33"/>
        <v>0</v>
      </c>
      <c r="AB70" s="14">
        <f>(G70*Tariffe!$C$5)+('CALCOLO-NON MODIFICARE'!H70*Tariffe!$C$6)+('CALCOLO-NON MODIFICARE'!I70*Tariffe!$C$7)+('CALCOLO-NON MODIFICARE'!J70*Tariffe!$C$8)+('CALCOLO-NON MODIFICARE'!K70*Tariffe!$C$9)</f>
        <v>0</v>
      </c>
      <c r="AC70" s="14">
        <f>(M70*Tariffe!$G$5)+('CALCOLO-NON MODIFICARE'!N70*Tariffe!$G$6)+('CALCOLO-NON MODIFICARE'!O70*Tariffe!$G$7)+('CALCOLO-NON MODIFICARE'!P70*Tariffe!$G$8)</f>
        <v>0</v>
      </c>
      <c r="AD70" s="14">
        <f>(R70*Tariffe!$C$26)+('CALCOLO-NON MODIFICARE'!S70*Tariffe!$C$27)+('CALCOLO-NON MODIFICARE'!T70*Tariffe!$C$28)+('CALCOLO-NON MODIFICARE'!U70*Tariffe!$C$29)</f>
        <v>0</v>
      </c>
      <c r="AE70" s="14">
        <f>(W70*Tariffe!$G$26)+('CALCOLO-NON MODIFICARE'!X70*Tariffe!$G$27)+('CALCOLO-NON MODIFICARE'!Y70*Tariffe!$G$28)+('CALCOLO-NON MODIFICARE'!Z70*Tariffe!$G$29)</f>
        <v>0</v>
      </c>
      <c r="AF70" s="37"/>
      <c r="AG70" s="14" cm="1">
        <f t="array" ref="AG70">IF(D70&lt;&gt;"",_xlfn.IFS(D70=$B$2,Tariffe!$C$13/365*'Dati Generali'!$K$5,D70=$B$3,Tariffe!$G$13/365*'Dati Generali'!$K$5,D70=$B$4,Tariffe!$C$34/365*'Dati Generali'!$K$5*F70,D70=$B$5,Tariffe!$G$34/365*'Dati Generali'!$K$5*F70),0)</f>
        <v>0</v>
      </c>
      <c r="AH70" s="14" cm="1">
        <f t="array" ref="AH70">IF(D70&lt;&gt;"",IF('Dati Generali'!$D$8&lt;&gt;0,_xlfn.IFS(D70=$B$2,Tariffe!$C$14/365*'Dati Generali'!$K$5,D70=$B$3,Tariffe!$G$14/365*'Dati Generali'!$K$5,D70=$B$4,Tariffe!$C$35/365*'Dati Generali'!$K$5/'Dati Generali'!$I$16,D70=$B$5,Tariffe!$G$35/365*'Dati Generali'!$K$5/'Dati Generali'!$I$17),0),0)</f>
        <v>0</v>
      </c>
      <c r="AI70" s="14" cm="1">
        <f t="array" ref="AI70">IF(D70&lt;&gt;"",IF('Dati Generali'!$D$9&lt;&gt;0,_xlfn.IFS(D70=$B$2,Tariffe!$C$15/365*'Dati Generali'!$K$5,D70=$B$3,Tariffe!$G$15/365*'Dati Generali'!$K$5,D70=$B$4,Tariffe!$C$36/365*'Dati Generali'!$K$5/'Dati Generali'!$I$16,D70=$B$5,Tariffe!$G$36/365*'Dati Generali'!$K$5/'Dati Generali'!$I$17),0),0)</f>
        <v>0</v>
      </c>
      <c r="AJ70" s="37"/>
      <c r="AK70" s="14" cm="1">
        <f t="array" ref="AK70">IF(D70&lt;&gt;"",IF('Dati Generali'!$D$8&lt;&gt;0,_xlfn.IFS(D70=$B$2,E70*Tariffe!$C$10,D70=$B$3,E70*Tariffe!$G$9,D70=$B$4,E70*Tariffe!$C$30,D70=$B$5,E70*Tariffe!$G$30),0),0)</f>
        <v>0</v>
      </c>
      <c r="AL70" s="14" cm="1">
        <f t="array" ref="AL70">IF(D70&lt;&gt;"",IF('Dati Generali'!$D$9&lt;&gt;0,_xlfn.IFS(D70=$B$2,E70*Tariffe!$C$11,D70=$B$3,E70*Tariffe!$G$10,D70=$B$4,E70*Tariffe!$C$31,D70=$B$5,E70*Tariffe!$G$31),0),0)</f>
        <v>0</v>
      </c>
      <c r="AM70" s="37"/>
      <c r="AN70" s="14">
        <f>IF(E70&lt;&gt;0,'Dati Generali'!$D$10/'Dati Generali'!$G$100*'CALCOLO-NON MODIFICARE'!E70,0)</f>
        <v>0</v>
      </c>
      <c r="AP70" s="5">
        <f>ROUND(IF(D70=$B$2,($B$7/365)*'Dati Generali'!$K$5*'CALCOLO-NON MODIFICARE'!F70,0),0)</f>
        <v>0</v>
      </c>
      <c r="AQ70" s="5">
        <f>ROUND(IF(D70=$B$3,'CALCOLO-NON MODIFICARE'!$B$8/365*'Dati Generali'!$K$5,0),0)</f>
        <v>0</v>
      </c>
      <c r="AR70" s="5">
        <f>ROUND(IF(D70=$B$4,'CALCOLO-NON MODIFICARE'!$B$8/365*'Dati Generali'!$K$5*'CALCOLO-NON MODIFICARE'!F70,0),0)</f>
        <v>0</v>
      </c>
      <c r="AS70" s="5">
        <f>ROUND(IF(D70=$B$5,'CALCOLO-NON MODIFICARE'!$B$8/365*'Dati Generali'!$K$5*'CALCOLO-NON MODIFICARE'!F70,0),0)</f>
        <v>0</v>
      </c>
    </row>
    <row r="71" spans="3:45" x14ac:dyDescent="0.25">
      <c r="C71" s="4">
        <v>70</v>
      </c>
      <c r="D71" s="4" t="str">
        <f>IF('Dati Generali'!D98&lt;&gt;"",'Dati Generali'!D98,"")</f>
        <v/>
      </c>
      <c r="E71" s="5">
        <f>'Dati Generali'!G98</f>
        <v>0</v>
      </c>
      <c r="F71" s="5">
        <f>'Dati Generali'!I98</f>
        <v>0</v>
      </c>
      <c r="G71" s="5">
        <f t="shared" si="17"/>
        <v>0</v>
      </c>
      <c r="H71" s="5">
        <f t="shared" si="18"/>
        <v>0</v>
      </c>
      <c r="I71" s="5">
        <f t="shared" si="19"/>
        <v>0</v>
      </c>
      <c r="J71" s="5">
        <f t="shared" si="20"/>
        <v>0</v>
      </c>
      <c r="K71" s="5">
        <f t="shared" si="21"/>
        <v>0</v>
      </c>
      <c r="M71" s="5">
        <f t="shared" si="22"/>
        <v>0</v>
      </c>
      <c r="N71" s="5">
        <f t="shared" si="23"/>
        <v>0</v>
      </c>
      <c r="O71" s="5">
        <f t="shared" si="24"/>
        <v>0</v>
      </c>
      <c r="P71" s="5">
        <f t="shared" si="25"/>
        <v>0</v>
      </c>
      <c r="R71" s="5">
        <f t="shared" si="26"/>
        <v>0</v>
      </c>
      <c r="S71" s="5">
        <f t="shared" si="27"/>
        <v>0</v>
      </c>
      <c r="T71" s="5">
        <f t="shared" si="28"/>
        <v>0</v>
      </c>
      <c r="U71" s="5">
        <f t="shared" si="29"/>
        <v>0</v>
      </c>
      <c r="W71" s="5">
        <f t="shared" si="30"/>
        <v>0</v>
      </c>
      <c r="X71" s="5">
        <f t="shared" si="31"/>
        <v>0</v>
      </c>
      <c r="Y71" s="5">
        <f t="shared" si="32"/>
        <v>0</v>
      </c>
      <c r="Z71" s="5">
        <f t="shared" si="33"/>
        <v>0</v>
      </c>
      <c r="AB71" s="14">
        <f>(G71*Tariffe!$C$5)+('CALCOLO-NON MODIFICARE'!H71*Tariffe!$C$6)+('CALCOLO-NON MODIFICARE'!I71*Tariffe!$C$7)+('CALCOLO-NON MODIFICARE'!J71*Tariffe!$C$8)+('CALCOLO-NON MODIFICARE'!K71*Tariffe!$C$9)</f>
        <v>0</v>
      </c>
      <c r="AC71" s="14">
        <f>(M71*Tariffe!$G$5)+('CALCOLO-NON MODIFICARE'!N71*Tariffe!$G$6)+('CALCOLO-NON MODIFICARE'!O71*Tariffe!$G$7)+('CALCOLO-NON MODIFICARE'!P71*Tariffe!$G$8)</f>
        <v>0</v>
      </c>
      <c r="AD71" s="14">
        <f>(R71*Tariffe!$C$26)+('CALCOLO-NON MODIFICARE'!S71*Tariffe!$C$27)+('CALCOLO-NON MODIFICARE'!T71*Tariffe!$C$28)+('CALCOLO-NON MODIFICARE'!U71*Tariffe!$C$29)</f>
        <v>0</v>
      </c>
      <c r="AE71" s="14">
        <f>(W71*Tariffe!$G$26)+('CALCOLO-NON MODIFICARE'!X71*Tariffe!$G$27)+('CALCOLO-NON MODIFICARE'!Y71*Tariffe!$G$28)+('CALCOLO-NON MODIFICARE'!Z71*Tariffe!$G$29)</f>
        <v>0</v>
      </c>
      <c r="AF71" s="37"/>
      <c r="AG71" s="14" cm="1">
        <f t="array" ref="AG71">IF(D71&lt;&gt;"",_xlfn.IFS(D71=$B$2,Tariffe!$C$13/365*'Dati Generali'!$K$5,D71=$B$3,Tariffe!$G$13/365*'Dati Generali'!$K$5,D71=$B$4,Tariffe!$C$34/365*'Dati Generali'!$K$5*F71,D71=$B$5,Tariffe!$G$34/365*'Dati Generali'!$K$5*F71),0)</f>
        <v>0</v>
      </c>
      <c r="AH71" s="14" cm="1">
        <f t="array" ref="AH71">IF(D71&lt;&gt;"",IF('Dati Generali'!$D$8&lt;&gt;0,_xlfn.IFS(D71=$B$2,Tariffe!$C$14/365*'Dati Generali'!$K$5,D71=$B$3,Tariffe!$G$14/365*'Dati Generali'!$K$5,D71=$B$4,Tariffe!$C$35/365*'Dati Generali'!$K$5/'Dati Generali'!$I$16,D71=$B$5,Tariffe!$G$35/365*'Dati Generali'!$K$5/'Dati Generali'!$I$17),0),0)</f>
        <v>0</v>
      </c>
      <c r="AI71" s="14" cm="1">
        <f t="array" ref="AI71">IF(D71&lt;&gt;"",IF('Dati Generali'!$D$9&lt;&gt;0,_xlfn.IFS(D71=$B$2,Tariffe!$C$15/365*'Dati Generali'!$K$5,D71=$B$3,Tariffe!$G$15/365*'Dati Generali'!$K$5,D71=$B$4,Tariffe!$C$36/365*'Dati Generali'!$K$5/'Dati Generali'!$I$16,D71=$B$5,Tariffe!$G$36/365*'Dati Generali'!$K$5/'Dati Generali'!$I$17),0),0)</f>
        <v>0</v>
      </c>
      <c r="AJ71" s="37"/>
      <c r="AK71" s="14" cm="1">
        <f t="array" ref="AK71">IF(D71&lt;&gt;"",IF('Dati Generali'!$D$8&lt;&gt;0,_xlfn.IFS(D71=$B$2,E71*Tariffe!$C$10,D71=$B$3,E71*Tariffe!$G$9,D71=$B$4,E71*Tariffe!$C$30,D71=$B$5,E71*Tariffe!$G$30),0),0)</f>
        <v>0</v>
      </c>
      <c r="AL71" s="14" cm="1">
        <f t="array" ref="AL71">IF(D71&lt;&gt;"",IF('Dati Generali'!$D$9&lt;&gt;0,_xlfn.IFS(D71=$B$2,E71*Tariffe!$C$11,D71=$B$3,E71*Tariffe!$G$10,D71=$B$4,E71*Tariffe!$C$31,D71=$B$5,E71*Tariffe!$G$31),0),0)</f>
        <v>0</v>
      </c>
      <c r="AM71" s="37"/>
      <c r="AN71" s="14">
        <f>IF(E71&lt;&gt;0,'Dati Generali'!$D$10/'Dati Generali'!$G$100*'CALCOLO-NON MODIFICARE'!E71,0)</f>
        <v>0</v>
      </c>
      <c r="AP71" s="5">
        <f>ROUND(IF(D71=$B$2,($B$7/365)*'Dati Generali'!$K$5*'CALCOLO-NON MODIFICARE'!F71,0),0)</f>
        <v>0</v>
      </c>
      <c r="AQ71" s="5">
        <f>ROUND(IF(D71=$B$3,'CALCOLO-NON MODIFICARE'!$B$8/365*'Dati Generali'!$K$5,0),0)</f>
        <v>0</v>
      </c>
      <c r="AR71" s="5">
        <f>ROUND(IF(D71=$B$4,'CALCOLO-NON MODIFICARE'!$B$8/365*'Dati Generali'!$K$5*'CALCOLO-NON MODIFICARE'!F71,0),0)</f>
        <v>0</v>
      </c>
      <c r="AS71" s="5">
        <f>ROUND(IF(D71=$B$5,'CALCOLO-NON MODIFICARE'!$B$8/365*'Dati Generali'!$K$5*'CALCOLO-NON MODIFICARE'!F71,0),0)</f>
        <v>0</v>
      </c>
    </row>
    <row r="73" spans="3:45" x14ac:dyDescent="0.25">
      <c r="E73" s="5">
        <f>SUM(E2:E71)</f>
        <v>240</v>
      </c>
    </row>
  </sheetData>
  <sheetProtection algorithmName="SHA-512" hashValue="RA8Nn4skQWiXWoG1vpgnhAUN7pE1TWAmzWecRSRYgn78/JcsfkefJS/Z67N9K3Bzbb+Lnwn822e8WT8nwROPvw==" saltValue="ewD/ifD9afyQAHP+k8XNOQ==" spinCount="100000" sheet="1" objects="1" scenarios="1"/>
  <mergeCells count="1">
    <mergeCell ref="A6:B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52C89-6B9F-40FA-876D-900C020DA1CA}">
  <sheetPr codeName="Foglio2"/>
  <dimension ref="A1:W73"/>
  <sheetViews>
    <sheetView workbookViewId="0">
      <selection activeCell="P5" sqref="P5"/>
    </sheetView>
  </sheetViews>
  <sheetFormatPr defaultRowHeight="15" x14ac:dyDescent="0.25"/>
  <cols>
    <col min="1" max="1" width="8.7109375" style="6" customWidth="1"/>
    <col min="2" max="2" width="24.42578125" style="1" bestFit="1" customWidth="1"/>
    <col min="3" max="3" width="19.7109375" style="1" bestFit="1" customWidth="1"/>
    <col min="4" max="10" width="15" style="1" customWidth="1"/>
    <col min="11" max="11" width="12.42578125" style="1" customWidth="1"/>
    <col min="12" max="12" width="15" style="1" customWidth="1"/>
    <col min="13" max="14" width="15.7109375" style="1" customWidth="1"/>
    <col min="15" max="15" width="5.7109375" style="1" customWidth="1"/>
    <col min="16" max="16" width="19.5703125" style="1" customWidth="1"/>
    <col min="17" max="19" width="18.5703125" style="1" customWidth="1"/>
    <col min="20" max="22" width="9.140625" style="1"/>
    <col min="23" max="23" width="16.42578125" style="1" customWidth="1"/>
    <col min="24" max="16384" width="9.140625" style="1"/>
  </cols>
  <sheetData>
    <row r="1" spans="1:23" ht="78.75" customHeight="1" x14ac:dyDescent="0.25">
      <c r="A1" s="26" t="str">
        <f>'Dati Generali'!C28</f>
        <v>Unità Abitativa</v>
      </c>
      <c r="B1" s="25" t="str">
        <f>'Dati Generali'!D28</f>
        <v>Tipologia d'uso</v>
      </c>
      <c r="C1" s="26" t="str">
        <f>'Dati Generali'!G28</f>
        <v>Consumo corretto da disallineamento contatori divisionali (mc)</v>
      </c>
      <c r="D1" s="26" t="s">
        <v>61</v>
      </c>
      <c r="E1" s="26" t="s">
        <v>62</v>
      </c>
      <c r="F1" s="26" t="s">
        <v>63</v>
      </c>
      <c r="G1" s="26" t="s">
        <v>64</v>
      </c>
      <c r="H1" s="26" t="s">
        <v>65</v>
      </c>
      <c r="I1" s="26" t="s">
        <v>66</v>
      </c>
      <c r="J1" s="26" t="s">
        <v>95</v>
      </c>
      <c r="K1" s="26" t="s">
        <v>102</v>
      </c>
      <c r="L1" s="26" t="s">
        <v>103</v>
      </c>
      <c r="M1" s="26" t="s">
        <v>100</v>
      </c>
      <c r="N1" s="26" t="s">
        <v>101</v>
      </c>
      <c r="O1" s="2"/>
      <c r="P1" s="77" t="s">
        <v>96</v>
      </c>
      <c r="Q1" s="77"/>
      <c r="R1" s="77"/>
      <c r="S1" s="77"/>
      <c r="W1" s="40"/>
    </row>
    <row r="2" spans="1:23" x14ac:dyDescent="0.25">
      <c r="A2" s="15">
        <v>1</v>
      </c>
      <c r="B2" s="4" t="str">
        <f>IF('Dati Generali'!D29&lt;&gt;"",'Dati Generali'!D29,"")</f>
        <v>Domestico Residente</v>
      </c>
      <c r="C2" s="7">
        <f>'Dati Generali'!G29</f>
        <v>80</v>
      </c>
      <c r="D2" s="8">
        <f>'CALCOLO-NON MODIFICARE'!AG2</f>
        <v>30.36107909589041</v>
      </c>
      <c r="E2" s="8">
        <f>'CALCOLO-NON MODIFICARE'!AH2</f>
        <v>4.4557961095890413</v>
      </c>
      <c r="F2" s="8">
        <f>'CALCOLO-NON MODIFICARE'!AI2</f>
        <v>7.1204659726027399</v>
      </c>
      <c r="G2" s="8">
        <f>'CALCOLO-NON MODIFICARE'!AB2+'CALCOLO-NON MODIFICARE'!AC2+'CALCOLO-NON MODIFICARE'!AD2+'CALCOLO-NON MODIFICARE'!AE2</f>
        <v>141.48465999999999</v>
      </c>
      <c r="H2" s="8">
        <f>'CALCOLO-NON MODIFICARE'!AK2</f>
        <v>25.47024</v>
      </c>
      <c r="I2" s="8">
        <f>'CALCOLO-NON MODIFICARE'!AL2</f>
        <v>40.752319999999997</v>
      </c>
      <c r="J2" s="8">
        <f>'CALCOLO-NON MODIFICARE'!AN2</f>
        <v>8.379999999999999</v>
      </c>
      <c r="K2" s="8">
        <f t="shared" ref="K2" si="0">SUM(D2:J2)</f>
        <v>258.02456117808219</v>
      </c>
      <c r="L2" s="8">
        <f>IF(K2&lt;&gt;0,K2+($S$11/'Dati Generali'!$I$19),0)</f>
        <v>220.54696419482494</v>
      </c>
      <c r="M2" s="8">
        <f>ROUND(L2/100*10,2)</f>
        <v>22.05</v>
      </c>
      <c r="N2" s="8">
        <f>L2+M2</f>
        <v>242.59696419482495</v>
      </c>
      <c r="O2" s="12"/>
      <c r="P2" s="4"/>
      <c r="Q2" s="34" t="s">
        <v>97</v>
      </c>
      <c r="R2" s="23" t="s">
        <v>98</v>
      </c>
      <c r="S2" s="23" t="s">
        <v>99</v>
      </c>
      <c r="W2" s="6"/>
    </row>
    <row r="3" spans="1:23" x14ac:dyDescent="0.25">
      <c r="A3" s="15">
        <v>2</v>
      </c>
      <c r="B3" s="4" t="str">
        <f>IF('Dati Generali'!D30&lt;&gt;"",'Dati Generali'!D30,"")</f>
        <v>Domestico Residente</v>
      </c>
      <c r="C3" s="7">
        <f>'Dati Generali'!G30</f>
        <v>62.222222222222221</v>
      </c>
      <c r="D3" s="8">
        <f>'CALCOLO-NON MODIFICARE'!AG3</f>
        <v>30.36107909589041</v>
      </c>
      <c r="E3" s="8">
        <f>'CALCOLO-NON MODIFICARE'!AH3</f>
        <v>4.4557961095890413</v>
      </c>
      <c r="F3" s="8">
        <f>'CALCOLO-NON MODIFICARE'!AI3</f>
        <v>7.1204659726027399</v>
      </c>
      <c r="G3" s="8">
        <f>'CALCOLO-NON MODIFICARE'!AB3+'CALCOLO-NON MODIFICARE'!AC3+'CALCOLO-NON MODIFICARE'!AD3+'CALCOLO-NON MODIFICARE'!AE3</f>
        <v>97.358572666666674</v>
      </c>
      <c r="H3" s="8">
        <f>'CALCOLO-NON MODIFICARE'!AK3</f>
        <v>19.810186666666667</v>
      </c>
      <c r="I3" s="8">
        <f>'CALCOLO-NON MODIFICARE'!AL3</f>
        <v>31.696248888888885</v>
      </c>
      <c r="J3" s="8">
        <f>'CALCOLO-NON MODIFICARE'!AN3</f>
        <v>6.517777777777777</v>
      </c>
      <c r="K3" s="8">
        <f t="shared" ref="K3:K66" si="1">SUM(D3:J3)</f>
        <v>197.3201271780822</v>
      </c>
      <c r="L3" s="8">
        <f>IF(K3&lt;&gt;0,K3+($S$11/'Dati Generali'!$I$19),0)</f>
        <v>159.84253019482495</v>
      </c>
      <c r="M3" s="8">
        <f t="shared" ref="M3:M66" si="2">ROUND(L3/100*10,2)</f>
        <v>15.98</v>
      </c>
      <c r="N3" s="8">
        <f t="shared" ref="N3:N66" si="3">L3+M3</f>
        <v>175.82253019482494</v>
      </c>
      <c r="O3" s="12"/>
      <c r="P3" s="4" t="s">
        <v>1</v>
      </c>
      <c r="Q3" s="9">
        <f>SUM(D2:F71)</f>
        <v>327.77632923287672</v>
      </c>
      <c r="R3" s="9">
        <f>'Dati Generali'!D6</f>
        <v>285</v>
      </c>
      <c r="S3" s="9">
        <f>R3-Q3</f>
        <v>-42.776329232876719</v>
      </c>
    </row>
    <row r="4" spans="1:23" x14ac:dyDescent="0.25">
      <c r="A4" s="15">
        <v>3</v>
      </c>
      <c r="B4" s="4" t="str">
        <f>IF('Dati Generali'!D31&lt;&gt;"",'Dati Generali'!D31,"")</f>
        <v>Domestico Residente</v>
      </c>
      <c r="C4" s="7">
        <f>'Dati Generali'!G31</f>
        <v>44.444444444444443</v>
      </c>
      <c r="D4" s="8">
        <f>'CALCOLO-NON MODIFICARE'!AG4</f>
        <v>30.36107909589041</v>
      </c>
      <c r="E4" s="8">
        <f>'CALCOLO-NON MODIFICARE'!AH4</f>
        <v>4.4557961095890413</v>
      </c>
      <c r="F4" s="8">
        <f>'CALCOLO-NON MODIFICARE'!AI4</f>
        <v>7.1204659726027399</v>
      </c>
      <c r="G4" s="8">
        <f>'CALCOLO-NON MODIFICARE'!AB4+'CALCOLO-NON MODIFICARE'!AC4+'CALCOLO-NON MODIFICARE'!AD4+'CALCOLO-NON MODIFICARE'!AE4</f>
        <v>70.506662222222232</v>
      </c>
      <c r="H4" s="8">
        <f>'CALCOLO-NON MODIFICARE'!AK4</f>
        <v>14.150133333333333</v>
      </c>
      <c r="I4" s="8">
        <f>'CALCOLO-NON MODIFICARE'!AL4</f>
        <v>22.640177777777776</v>
      </c>
      <c r="J4" s="8">
        <f>'CALCOLO-NON MODIFICARE'!AN4</f>
        <v>4.655555555555555</v>
      </c>
      <c r="K4" s="8">
        <f t="shared" si="1"/>
        <v>153.88987006697107</v>
      </c>
      <c r="L4" s="8">
        <f>IF(K4&lt;&gt;0,K4+($S$11/'Dati Generali'!$I$19),0)</f>
        <v>116.41227308371381</v>
      </c>
      <c r="M4" s="8">
        <f t="shared" si="2"/>
        <v>11.64</v>
      </c>
      <c r="N4" s="8">
        <f t="shared" si="3"/>
        <v>128.05227308371383</v>
      </c>
      <c r="O4" s="12"/>
      <c r="P4" s="13" t="s">
        <v>64</v>
      </c>
      <c r="Q4" s="9">
        <f>SUM(G2:G71)</f>
        <v>403.20688822222229</v>
      </c>
      <c r="R4" s="9">
        <f>'Dati Generali'!D7</f>
        <v>350.88</v>
      </c>
      <c r="S4" s="9">
        <f t="shared" ref="S4:S9" si="4">R4-Q4</f>
        <v>-52.326888222222294</v>
      </c>
    </row>
    <row r="5" spans="1:23" x14ac:dyDescent="0.25">
      <c r="A5" s="15">
        <v>4</v>
      </c>
      <c r="B5" s="4" t="str">
        <f>IF('Dati Generali'!D32&lt;&gt;"",'Dati Generali'!D32,"")</f>
        <v>Domestico Residente</v>
      </c>
      <c r="C5" s="7">
        <f>'Dati Generali'!G32</f>
        <v>26.666666666666668</v>
      </c>
      <c r="D5" s="8">
        <f>'CALCOLO-NON MODIFICARE'!AG5</f>
        <v>30.36107909589041</v>
      </c>
      <c r="E5" s="8">
        <f>'CALCOLO-NON MODIFICARE'!AH5</f>
        <v>4.4557961095890413</v>
      </c>
      <c r="F5" s="8">
        <f>'CALCOLO-NON MODIFICARE'!AI5</f>
        <v>7.1204659726027399</v>
      </c>
      <c r="G5" s="8">
        <f>'CALCOLO-NON MODIFICARE'!AB5+'CALCOLO-NON MODIFICARE'!AC5+'CALCOLO-NON MODIFICARE'!AD5+'CALCOLO-NON MODIFICARE'!AE5</f>
        <v>47.161553333333345</v>
      </c>
      <c r="H5" s="8">
        <f>'CALCOLO-NON MODIFICARE'!AK5</f>
        <v>8.4900800000000007</v>
      </c>
      <c r="I5" s="8">
        <f>'CALCOLO-NON MODIFICARE'!AL5</f>
        <v>13.584106666666667</v>
      </c>
      <c r="J5" s="8">
        <f>'CALCOLO-NON MODIFICARE'!AN5</f>
        <v>2.7933333333333334</v>
      </c>
      <c r="K5" s="8">
        <f t="shared" si="1"/>
        <v>113.96641451141554</v>
      </c>
      <c r="L5" s="8">
        <f>IF(K5&lt;&gt;0,K5+($S$11/'Dati Generali'!$I$19),0)</f>
        <v>76.488817528158279</v>
      </c>
      <c r="M5" s="8">
        <f t="shared" si="2"/>
        <v>7.65</v>
      </c>
      <c r="N5" s="8">
        <f t="shared" si="3"/>
        <v>84.138817528158285</v>
      </c>
      <c r="O5" s="12"/>
      <c r="P5" s="4" t="s">
        <v>65</v>
      </c>
      <c r="Q5" s="9">
        <f>SUM(H2:H71)</f>
        <v>76.87489777777779</v>
      </c>
      <c r="R5" s="9">
        <f>'Dati Generali'!D8</f>
        <v>67.3</v>
      </c>
      <c r="S5" s="9">
        <f t="shared" si="4"/>
        <v>-9.5748977777777924</v>
      </c>
    </row>
    <row r="6" spans="1:23" x14ac:dyDescent="0.25">
      <c r="A6" s="15">
        <v>5</v>
      </c>
      <c r="B6" s="4" t="str">
        <f>IF('Dati Generali'!D33&lt;&gt;"",'Dati Generali'!D33,"")</f>
        <v>Domestico Non Residente</v>
      </c>
      <c r="C6" s="7">
        <f>'Dati Generali'!G33</f>
        <v>8.8888888888888893</v>
      </c>
      <c r="D6" s="8">
        <f>'CALCOLO-NON MODIFICARE'!AG6</f>
        <v>36.703431780821916</v>
      </c>
      <c r="E6" s="8">
        <f>'CALCOLO-NON MODIFICARE'!AH6</f>
        <v>12.479167150684932</v>
      </c>
      <c r="F6" s="8">
        <f>'CALCOLO-NON MODIFICARE'!AI6</f>
        <v>23.490196684931508</v>
      </c>
      <c r="G6" s="8">
        <f>'CALCOLO-NON MODIFICARE'!AB6+'CALCOLO-NON MODIFICARE'!AC6+'CALCOLO-NON MODIFICARE'!AD6+'CALCOLO-NON MODIFICARE'!AE6</f>
        <v>15.565146666666667</v>
      </c>
      <c r="H6" s="8">
        <f>'CALCOLO-NON MODIFICARE'!AK6</f>
        <v>2.8300266666666669</v>
      </c>
      <c r="I6" s="8">
        <f>'CALCOLO-NON MODIFICARE'!AL6</f>
        <v>4.5280355555555554</v>
      </c>
      <c r="J6" s="8">
        <f>'CALCOLO-NON MODIFICARE'!AN6</f>
        <v>0.93111111111111111</v>
      </c>
      <c r="K6" s="8">
        <f t="shared" si="1"/>
        <v>96.527115616438351</v>
      </c>
      <c r="L6" s="8">
        <f>IF(K6&lt;&gt;0,K6+($S$11/'Dati Generali'!$I$19),0)</f>
        <v>59.049518633181101</v>
      </c>
      <c r="M6" s="8">
        <f t="shared" si="2"/>
        <v>5.9</v>
      </c>
      <c r="N6" s="8">
        <f t="shared" si="3"/>
        <v>64.9495186331811</v>
      </c>
      <c r="O6" s="12"/>
      <c r="P6" s="4" t="s">
        <v>66</v>
      </c>
      <c r="Q6" s="9">
        <f>SUM(I2:I71)</f>
        <v>122.72746666666667</v>
      </c>
      <c r="R6" s="9">
        <f>'Dati Generali'!D9</f>
        <v>107.18</v>
      </c>
      <c r="S6" s="9">
        <f t="shared" si="4"/>
        <v>-15.547466666666665</v>
      </c>
    </row>
    <row r="7" spans="1:23" x14ac:dyDescent="0.25">
      <c r="A7" s="15">
        <v>6</v>
      </c>
      <c r="B7" s="4" t="str">
        <f>IF('Dati Generali'!D34&lt;&gt;"",'Dati Generali'!D34,"")</f>
        <v>Commerciale-Artigianale</v>
      </c>
      <c r="C7" s="7">
        <f>'Dati Generali'!G34</f>
        <v>17.777777777777779</v>
      </c>
      <c r="D7" s="8">
        <f>'CALCOLO-NON MODIFICARE'!AG7</f>
        <v>51.384805068493151</v>
      </c>
      <c r="E7" s="8">
        <f>'CALCOLO-NON MODIFICARE'!AH7</f>
        <v>12.479167150684932</v>
      </c>
      <c r="F7" s="8">
        <f>'CALCOLO-NON MODIFICARE'!AI7</f>
        <v>23.490196684931508</v>
      </c>
      <c r="G7" s="8">
        <f>'CALCOLO-NON MODIFICARE'!AB7+'CALCOLO-NON MODIFICARE'!AC7+'CALCOLO-NON MODIFICARE'!AD7+'CALCOLO-NON MODIFICARE'!AE7</f>
        <v>31.130293333333334</v>
      </c>
      <c r="H7" s="8">
        <f>'CALCOLO-NON MODIFICARE'!AK7</f>
        <v>6.1242311111111114</v>
      </c>
      <c r="I7" s="8">
        <f>'CALCOLO-NON MODIFICARE'!AL7</f>
        <v>9.5265777777777778</v>
      </c>
      <c r="J7" s="8">
        <f>'CALCOLO-NON MODIFICARE'!AN7</f>
        <v>1.8622222222222222</v>
      </c>
      <c r="K7" s="8">
        <f t="shared" si="1"/>
        <v>135.99749334855403</v>
      </c>
      <c r="L7" s="8">
        <f>IF(K7&lt;&gt;0,K7+($S$11/'Dati Generali'!$I$19),0)</f>
        <v>98.519896365296773</v>
      </c>
      <c r="M7" s="8">
        <f t="shared" si="2"/>
        <v>9.85</v>
      </c>
      <c r="N7" s="8">
        <f t="shared" si="3"/>
        <v>108.36989636529677</v>
      </c>
      <c r="O7" s="12"/>
      <c r="P7" s="4" t="s">
        <v>95</v>
      </c>
      <c r="Q7" s="9">
        <f>SUM(J2:J71)</f>
        <v>25.139999999999997</v>
      </c>
      <c r="R7" s="9">
        <f>'Dati Generali'!D10</f>
        <v>25.14</v>
      </c>
      <c r="S7" s="9">
        <f t="shared" si="4"/>
        <v>0</v>
      </c>
    </row>
    <row r="8" spans="1:23" x14ac:dyDescent="0.25">
      <c r="A8" s="15">
        <v>7</v>
      </c>
      <c r="B8" s="4" t="str">
        <f>IF('Dati Generali'!D35&lt;&gt;"",'Dati Generali'!D35,"")</f>
        <v/>
      </c>
      <c r="C8" s="7">
        <f>'Dati Generali'!G35</f>
        <v>0</v>
      </c>
      <c r="D8" s="8">
        <f>'CALCOLO-NON MODIFICARE'!AG8</f>
        <v>0</v>
      </c>
      <c r="E8" s="8">
        <f>'CALCOLO-NON MODIFICARE'!AH8</f>
        <v>0</v>
      </c>
      <c r="F8" s="8">
        <f>'CALCOLO-NON MODIFICARE'!AI8</f>
        <v>0</v>
      </c>
      <c r="G8" s="8">
        <f>'CALCOLO-NON MODIFICARE'!AB8+'CALCOLO-NON MODIFICARE'!AC8+'CALCOLO-NON MODIFICARE'!AD8+'CALCOLO-NON MODIFICARE'!AE8</f>
        <v>0</v>
      </c>
      <c r="H8" s="8">
        <f>'CALCOLO-NON MODIFICARE'!AK8</f>
        <v>0</v>
      </c>
      <c r="I8" s="8">
        <f>'CALCOLO-NON MODIFICARE'!AL8</f>
        <v>0</v>
      </c>
      <c r="J8" s="8">
        <f>'CALCOLO-NON MODIFICARE'!AN8</f>
        <v>0</v>
      </c>
      <c r="K8" s="8">
        <f t="shared" si="1"/>
        <v>0</v>
      </c>
      <c r="L8" s="8">
        <f>IF(K8&lt;&gt;0,K8+($S$11/'Dati Generali'!$I$19),0)</f>
        <v>0</v>
      </c>
      <c r="M8" s="8">
        <f t="shared" si="2"/>
        <v>0</v>
      </c>
      <c r="N8" s="8">
        <f t="shared" si="3"/>
        <v>0</v>
      </c>
      <c r="O8" s="12"/>
      <c r="P8" s="13" t="s">
        <v>59</v>
      </c>
      <c r="Q8" s="9">
        <v>0</v>
      </c>
      <c r="R8" s="9">
        <f>'Dati Generali'!D11</f>
        <v>0</v>
      </c>
      <c r="S8" s="9">
        <f t="shared" si="4"/>
        <v>0</v>
      </c>
    </row>
    <row r="9" spans="1:23" x14ac:dyDescent="0.25">
      <c r="A9" s="15">
        <v>8</v>
      </c>
      <c r="B9" s="4" t="str">
        <f>IF('Dati Generali'!D36&lt;&gt;"",'Dati Generali'!D36,"")</f>
        <v/>
      </c>
      <c r="C9" s="7">
        <f>'Dati Generali'!G36</f>
        <v>0</v>
      </c>
      <c r="D9" s="8">
        <f>'CALCOLO-NON MODIFICARE'!AG9</f>
        <v>0</v>
      </c>
      <c r="E9" s="8">
        <f>'CALCOLO-NON MODIFICARE'!AH9</f>
        <v>0</v>
      </c>
      <c r="F9" s="8">
        <f>'CALCOLO-NON MODIFICARE'!AI9</f>
        <v>0</v>
      </c>
      <c r="G9" s="8">
        <f>'CALCOLO-NON MODIFICARE'!AB9+'CALCOLO-NON MODIFICARE'!AC9+'CALCOLO-NON MODIFICARE'!AD9+'CALCOLO-NON MODIFICARE'!AE9</f>
        <v>0</v>
      </c>
      <c r="H9" s="8">
        <f>'CALCOLO-NON MODIFICARE'!AK9</f>
        <v>0</v>
      </c>
      <c r="I9" s="8">
        <f>'CALCOLO-NON MODIFICARE'!AL9</f>
        <v>0</v>
      </c>
      <c r="J9" s="8">
        <f>'CALCOLO-NON MODIFICARE'!AN9</f>
        <v>0</v>
      </c>
      <c r="K9" s="8">
        <f t="shared" si="1"/>
        <v>0</v>
      </c>
      <c r="L9" s="8">
        <f>IF(K9&lt;&gt;0,K9+($S$11/'Dati Generali'!$I$19),0)</f>
        <v>0</v>
      </c>
      <c r="M9" s="8">
        <f t="shared" si="2"/>
        <v>0</v>
      </c>
      <c r="N9" s="8">
        <f t="shared" si="3"/>
        <v>0</v>
      </c>
      <c r="O9" s="12"/>
      <c r="P9" s="4" t="s">
        <v>60</v>
      </c>
      <c r="Q9" s="9">
        <v>0</v>
      </c>
      <c r="R9" s="9">
        <f>'Dati Generali'!D12</f>
        <v>-104.64</v>
      </c>
      <c r="S9" s="9">
        <f t="shared" si="4"/>
        <v>-104.64</v>
      </c>
    </row>
    <row r="10" spans="1:23" x14ac:dyDescent="0.25">
      <c r="A10" s="15">
        <v>9</v>
      </c>
      <c r="B10" s="4" t="str">
        <f>IF('Dati Generali'!D37&lt;&gt;"",'Dati Generali'!D37,"")</f>
        <v/>
      </c>
      <c r="C10" s="7">
        <f>'Dati Generali'!G37</f>
        <v>0</v>
      </c>
      <c r="D10" s="8">
        <f>'CALCOLO-NON MODIFICARE'!AG10</f>
        <v>0</v>
      </c>
      <c r="E10" s="8">
        <f>'CALCOLO-NON MODIFICARE'!AH10</f>
        <v>0</v>
      </c>
      <c r="F10" s="8">
        <f>'CALCOLO-NON MODIFICARE'!AI10</f>
        <v>0</v>
      </c>
      <c r="G10" s="8">
        <f>'CALCOLO-NON MODIFICARE'!AB10+'CALCOLO-NON MODIFICARE'!AC10+'CALCOLO-NON MODIFICARE'!AD10+'CALCOLO-NON MODIFICARE'!AE10</f>
        <v>0</v>
      </c>
      <c r="H10" s="8">
        <f>'CALCOLO-NON MODIFICARE'!AK10</f>
        <v>0</v>
      </c>
      <c r="I10" s="8">
        <f>'CALCOLO-NON MODIFICARE'!AL10</f>
        <v>0</v>
      </c>
      <c r="J10" s="8">
        <f>'CALCOLO-NON MODIFICARE'!AN10</f>
        <v>0</v>
      </c>
      <c r="K10" s="8">
        <f t="shared" si="1"/>
        <v>0</v>
      </c>
      <c r="L10" s="8">
        <f>IF(K10&lt;&gt;0,K10+($S$11/'Dati Generali'!$I$19),0)</f>
        <v>0</v>
      </c>
      <c r="M10" s="8">
        <f t="shared" si="2"/>
        <v>0</v>
      </c>
      <c r="N10" s="8">
        <f t="shared" si="3"/>
        <v>0</v>
      </c>
      <c r="O10" s="12"/>
      <c r="P10" s="4"/>
      <c r="Q10" s="9"/>
      <c r="R10" s="9"/>
      <c r="S10" s="9"/>
    </row>
    <row r="11" spans="1:23" x14ac:dyDescent="0.25">
      <c r="A11" s="15">
        <v>10</v>
      </c>
      <c r="B11" s="4" t="str">
        <f>IF('Dati Generali'!D38&lt;&gt;"",'Dati Generali'!D38,"")</f>
        <v/>
      </c>
      <c r="C11" s="7">
        <f>'Dati Generali'!G38</f>
        <v>0</v>
      </c>
      <c r="D11" s="8">
        <f>'CALCOLO-NON MODIFICARE'!AG11</f>
        <v>0</v>
      </c>
      <c r="E11" s="8">
        <f>'CALCOLO-NON MODIFICARE'!AH11</f>
        <v>0</v>
      </c>
      <c r="F11" s="8">
        <f>'CALCOLO-NON MODIFICARE'!AI11</f>
        <v>0</v>
      </c>
      <c r="G11" s="8">
        <f>'CALCOLO-NON MODIFICARE'!AB11+'CALCOLO-NON MODIFICARE'!AC11+'CALCOLO-NON MODIFICARE'!AD11+'CALCOLO-NON MODIFICARE'!AE11</f>
        <v>0</v>
      </c>
      <c r="H11" s="8">
        <f>'CALCOLO-NON MODIFICARE'!AK11</f>
        <v>0</v>
      </c>
      <c r="I11" s="8">
        <f>'CALCOLO-NON MODIFICARE'!AL11</f>
        <v>0</v>
      </c>
      <c r="J11" s="8">
        <f>'CALCOLO-NON MODIFICARE'!AN11</f>
        <v>0</v>
      </c>
      <c r="K11" s="8">
        <f t="shared" si="1"/>
        <v>0</v>
      </c>
      <c r="L11" s="8">
        <f>IF(K11&lt;&gt;0,K11+($S$11/'Dati Generali'!$I$19),0)</f>
        <v>0</v>
      </c>
      <c r="M11" s="8">
        <f t="shared" si="2"/>
        <v>0</v>
      </c>
      <c r="N11" s="8">
        <f t="shared" si="3"/>
        <v>0</v>
      </c>
      <c r="O11" s="12"/>
      <c r="P11" s="4" t="s">
        <v>104</v>
      </c>
      <c r="Q11" s="9">
        <f>SUM(Q3:Q9)</f>
        <v>955.7255818995435</v>
      </c>
      <c r="R11" s="9">
        <f>SUM(R3:R9)</f>
        <v>730.8599999999999</v>
      </c>
      <c r="S11" s="9">
        <f>SUM(S3:S10)</f>
        <v>-224.86558189954349</v>
      </c>
    </row>
    <row r="12" spans="1:23" x14ac:dyDescent="0.25">
      <c r="A12" s="15">
        <v>11</v>
      </c>
      <c r="B12" s="4" t="str">
        <f>IF('Dati Generali'!D39&lt;&gt;"",'Dati Generali'!D39,"")</f>
        <v/>
      </c>
      <c r="C12" s="7">
        <f>'Dati Generali'!G39</f>
        <v>0</v>
      </c>
      <c r="D12" s="8">
        <f>'CALCOLO-NON MODIFICARE'!AG12</f>
        <v>0</v>
      </c>
      <c r="E12" s="8">
        <f>'CALCOLO-NON MODIFICARE'!AH12</f>
        <v>0</v>
      </c>
      <c r="F12" s="8">
        <f>'CALCOLO-NON MODIFICARE'!AI12</f>
        <v>0</v>
      </c>
      <c r="G12" s="8">
        <f>'CALCOLO-NON MODIFICARE'!AB12+'CALCOLO-NON MODIFICARE'!AC12+'CALCOLO-NON MODIFICARE'!AD12+'CALCOLO-NON MODIFICARE'!AE12</f>
        <v>0</v>
      </c>
      <c r="H12" s="8">
        <f>'CALCOLO-NON MODIFICARE'!AK12</f>
        <v>0</v>
      </c>
      <c r="I12" s="8">
        <f>'CALCOLO-NON MODIFICARE'!AL12</f>
        <v>0</v>
      </c>
      <c r="J12" s="8">
        <f>'CALCOLO-NON MODIFICARE'!AN12</f>
        <v>0</v>
      </c>
      <c r="K12" s="8">
        <f t="shared" si="1"/>
        <v>0</v>
      </c>
      <c r="L12" s="8">
        <f>IF(K12&lt;&gt;0,K12+($S$11/'Dati Generali'!$I$19),0)</f>
        <v>0</v>
      </c>
      <c r="M12" s="8">
        <f t="shared" si="2"/>
        <v>0</v>
      </c>
      <c r="N12" s="8">
        <f t="shared" si="3"/>
        <v>0</v>
      </c>
      <c r="O12" s="12"/>
      <c r="P12" s="4"/>
      <c r="Q12" s="9"/>
      <c r="R12" s="9"/>
      <c r="S12" s="9"/>
    </row>
    <row r="13" spans="1:23" x14ac:dyDescent="0.25">
      <c r="A13" s="15">
        <v>12</v>
      </c>
      <c r="B13" s="4" t="str">
        <f>IF('Dati Generali'!D40&lt;&gt;"",'Dati Generali'!D40,"")</f>
        <v/>
      </c>
      <c r="C13" s="7">
        <f>'Dati Generali'!G40</f>
        <v>0</v>
      </c>
      <c r="D13" s="8">
        <f>'CALCOLO-NON MODIFICARE'!AG13</f>
        <v>0</v>
      </c>
      <c r="E13" s="8">
        <f>'CALCOLO-NON MODIFICARE'!AH13</f>
        <v>0</v>
      </c>
      <c r="F13" s="8">
        <f>'CALCOLO-NON MODIFICARE'!AI13</f>
        <v>0</v>
      </c>
      <c r="G13" s="8">
        <f>'CALCOLO-NON MODIFICARE'!AB13+'CALCOLO-NON MODIFICARE'!AC13+'CALCOLO-NON MODIFICARE'!AD13+'CALCOLO-NON MODIFICARE'!AE13</f>
        <v>0</v>
      </c>
      <c r="H13" s="8">
        <f>'CALCOLO-NON MODIFICARE'!AK13</f>
        <v>0</v>
      </c>
      <c r="I13" s="8">
        <f>'CALCOLO-NON MODIFICARE'!AL13</f>
        <v>0</v>
      </c>
      <c r="J13" s="8">
        <f>'CALCOLO-NON MODIFICARE'!AN13</f>
        <v>0</v>
      </c>
      <c r="K13" s="8">
        <f t="shared" si="1"/>
        <v>0</v>
      </c>
      <c r="L13" s="8">
        <f>IF(K13&lt;&gt;0,K13+($S$11/'Dati Generali'!$I$19),0)</f>
        <v>0</v>
      </c>
      <c r="M13" s="8">
        <f t="shared" si="2"/>
        <v>0</v>
      </c>
      <c r="N13" s="8">
        <f t="shared" si="3"/>
        <v>0</v>
      </c>
      <c r="O13" s="12"/>
      <c r="P13" s="35" t="s">
        <v>105</v>
      </c>
      <c r="Q13" s="36">
        <f>ROUND(SUM(L2:L71),2)</f>
        <v>730.86</v>
      </c>
      <c r="R13" s="9"/>
      <c r="S13" s="9">
        <f>R11-Q13</f>
        <v>0</v>
      </c>
      <c r="T13" s="39"/>
    </row>
    <row r="14" spans="1:23" x14ac:dyDescent="0.25">
      <c r="A14" s="15">
        <v>13</v>
      </c>
      <c r="B14" s="4" t="str">
        <f>IF('Dati Generali'!D41&lt;&gt;"",'Dati Generali'!D41,"")</f>
        <v/>
      </c>
      <c r="C14" s="7">
        <f>'Dati Generali'!G41</f>
        <v>0</v>
      </c>
      <c r="D14" s="8">
        <f>'CALCOLO-NON MODIFICARE'!AG14</f>
        <v>0</v>
      </c>
      <c r="E14" s="8">
        <f>'CALCOLO-NON MODIFICARE'!AH14</f>
        <v>0</v>
      </c>
      <c r="F14" s="8">
        <f>'CALCOLO-NON MODIFICARE'!AI14</f>
        <v>0</v>
      </c>
      <c r="G14" s="8">
        <f>'CALCOLO-NON MODIFICARE'!AB14+'CALCOLO-NON MODIFICARE'!AC14+'CALCOLO-NON MODIFICARE'!AD14+'CALCOLO-NON MODIFICARE'!AE14</f>
        <v>0</v>
      </c>
      <c r="H14" s="8">
        <f>'CALCOLO-NON MODIFICARE'!AK14</f>
        <v>0</v>
      </c>
      <c r="I14" s="8">
        <f>'CALCOLO-NON MODIFICARE'!AL14</f>
        <v>0</v>
      </c>
      <c r="J14" s="8">
        <f>'CALCOLO-NON MODIFICARE'!AN14</f>
        <v>0</v>
      </c>
      <c r="K14" s="8">
        <f t="shared" si="1"/>
        <v>0</v>
      </c>
      <c r="L14" s="8">
        <f>IF(K14&lt;&gt;0,K14+($S$11/'Dati Generali'!$I$19),0)</f>
        <v>0</v>
      </c>
      <c r="M14" s="8">
        <f t="shared" si="2"/>
        <v>0</v>
      </c>
      <c r="N14" s="8">
        <f t="shared" si="3"/>
        <v>0</v>
      </c>
      <c r="O14" s="12"/>
      <c r="P14" s="4"/>
      <c r="Q14" s="9"/>
      <c r="R14" s="9"/>
      <c r="S14" s="41"/>
      <c r="T14" s="39"/>
      <c r="U14" s="42"/>
    </row>
    <row r="15" spans="1:23" x14ac:dyDescent="0.25">
      <c r="A15" s="15">
        <v>14</v>
      </c>
      <c r="B15" s="4" t="str">
        <f>IF('Dati Generali'!D42&lt;&gt;"",'Dati Generali'!D42,"")</f>
        <v/>
      </c>
      <c r="C15" s="7">
        <f>'Dati Generali'!G42</f>
        <v>0</v>
      </c>
      <c r="D15" s="8">
        <f>'CALCOLO-NON MODIFICARE'!AG15</f>
        <v>0</v>
      </c>
      <c r="E15" s="8">
        <f>'CALCOLO-NON MODIFICARE'!AH15</f>
        <v>0</v>
      </c>
      <c r="F15" s="8">
        <f>'CALCOLO-NON MODIFICARE'!AI15</f>
        <v>0</v>
      </c>
      <c r="G15" s="8">
        <f>'CALCOLO-NON MODIFICARE'!AB15+'CALCOLO-NON MODIFICARE'!AC15+'CALCOLO-NON MODIFICARE'!AD15+'CALCOLO-NON MODIFICARE'!AE15</f>
        <v>0</v>
      </c>
      <c r="H15" s="8">
        <f>'CALCOLO-NON MODIFICARE'!AK15</f>
        <v>0</v>
      </c>
      <c r="I15" s="8">
        <f>'CALCOLO-NON MODIFICARE'!AL15</f>
        <v>0</v>
      </c>
      <c r="J15" s="8">
        <f>'CALCOLO-NON MODIFICARE'!AN15</f>
        <v>0</v>
      </c>
      <c r="K15" s="8">
        <f t="shared" si="1"/>
        <v>0</v>
      </c>
      <c r="L15" s="8">
        <f>IF(K15&lt;&gt;0,K15+($S$11/'Dati Generali'!$I$19),0)</f>
        <v>0</v>
      </c>
      <c r="M15" s="8">
        <f t="shared" si="2"/>
        <v>0</v>
      </c>
      <c r="N15" s="8">
        <f t="shared" si="3"/>
        <v>0</v>
      </c>
      <c r="O15" s="12"/>
      <c r="P15" s="35" t="s">
        <v>106</v>
      </c>
      <c r="Q15" s="36">
        <f>ROUND(SUM(N2:N71),2)</f>
        <v>803.93</v>
      </c>
      <c r="R15" s="9"/>
      <c r="S15" s="9">
        <f>Q15-'Dati Generali'!D15</f>
        <v>-2.0000000000095497E-2</v>
      </c>
    </row>
    <row r="16" spans="1:23" x14ac:dyDescent="0.25">
      <c r="A16" s="15">
        <v>15</v>
      </c>
      <c r="B16" s="4" t="str">
        <f>IF('Dati Generali'!D43&lt;&gt;"",'Dati Generali'!D43,"")</f>
        <v/>
      </c>
      <c r="C16" s="7">
        <f>'Dati Generali'!G43</f>
        <v>0</v>
      </c>
      <c r="D16" s="8">
        <f>'CALCOLO-NON MODIFICARE'!AG16</f>
        <v>0</v>
      </c>
      <c r="E16" s="8">
        <f>'CALCOLO-NON MODIFICARE'!AH16</f>
        <v>0</v>
      </c>
      <c r="F16" s="8">
        <f>'CALCOLO-NON MODIFICARE'!AI16</f>
        <v>0</v>
      </c>
      <c r="G16" s="8">
        <f>'CALCOLO-NON MODIFICARE'!AB16+'CALCOLO-NON MODIFICARE'!AC16+'CALCOLO-NON MODIFICARE'!AD16+'CALCOLO-NON MODIFICARE'!AE16</f>
        <v>0</v>
      </c>
      <c r="H16" s="8">
        <f>'CALCOLO-NON MODIFICARE'!AK16</f>
        <v>0</v>
      </c>
      <c r="I16" s="8">
        <f>'CALCOLO-NON MODIFICARE'!AL16</f>
        <v>0</v>
      </c>
      <c r="J16" s="8">
        <f>'CALCOLO-NON MODIFICARE'!AN16</f>
        <v>0</v>
      </c>
      <c r="K16" s="8">
        <f t="shared" si="1"/>
        <v>0</v>
      </c>
      <c r="L16" s="8">
        <f>IF(K16&lt;&gt;0,K16+($S$11/'Dati Generali'!$I$19),0)</f>
        <v>0</v>
      </c>
      <c r="M16" s="8">
        <f t="shared" si="2"/>
        <v>0</v>
      </c>
      <c r="N16" s="8">
        <f t="shared" si="3"/>
        <v>0</v>
      </c>
      <c r="O16" s="12"/>
    </row>
    <row r="17" spans="1:19" ht="15" customHeight="1" x14ac:dyDescent="0.25">
      <c r="A17" s="15">
        <v>16</v>
      </c>
      <c r="B17" s="4" t="str">
        <f>IF('Dati Generali'!D44&lt;&gt;"",'Dati Generali'!D44,"")</f>
        <v/>
      </c>
      <c r="C17" s="7">
        <f>'Dati Generali'!G44</f>
        <v>0</v>
      </c>
      <c r="D17" s="8">
        <f>'CALCOLO-NON MODIFICARE'!AG17</f>
        <v>0</v>
      </c>
      <c r="E17" s="8">
        <f>'CALCOLO-NON MODIFICARE'!AH17</f>
        <v>0</v>
      </c>
      <c r="F17" s="8">
        <f>'CALCOLO-NON MODIFICARE'!AI17</f>
        <v>0</v>
      </c>
      <c r="G17" s="8">
        <f>'CALCOLO-NON MODIFICARE'!AB17+'CALCOLO-NON MODIFICARE'!AC17+'CALCOLO-NON MODIFICARE'!AD17+'CALCOLO-NON MODIFICARE'!AE17</f>
        <v>0</v>
      </c>
      <c r="H17" s="8">
        <f>'CALCOLO-NON MODIFICARE'!AK17</f>
        <v>0</v>
      </c>
      <c r="I17" s="8">
        <f>'CALCOLO-NON MODIFICARE'!AL17</f>
        <v>0</v>
      </c>
      <c r="J17" s="8">
        <f>'CALCOLO-NON MODIFICARE'!AN17</f>
        <v>0</v>
      </c>
      <c r="K17" s="8">
        <f t="shared" si="1"/>
        <v>0</v>
      </c>
      <c r="L17" s="8">
        <f>IF(K17&lt;&gt;0,K17+($S$11/'Dati Generali'!$I$19),0)</f>
        <v>0</v>
      </c>
      <c r="M17" s="8">
        <f t="shared" si="2"/>
        <v>0</v>
      </c>
      <c r="N17" s="8">
        <f t="shared" si="3"/>
        <v>0</v>
      </c>
      <c r="O17" s="12"/>
      <c r="P17" s="113" t="s">
        <v>129</v>
      </c>
      <c r="Q17" s="113"/>
      <c r="R17" s="113"/>
      <c r="S17" s="113"/>
    </row>
    <row r="18" spans="1:19" x14ac:dyDescent="0.25">
      <c r="A18" s="15">
        <v>17</v>
      </c>
      <c r="B18" s="4" t="str">
        <f>IF('Dati Generali'!D45&lt;&gt;"",'Dati Generali'!D45,"")</f>
        <v/>
      </c>
      <c r="C18" s="7">
        <f>'Dati Generali'!G45</f>
        <v>0</v>
      </c>
      <c r="D18" s="8">
        <f>'CALCOLO-NON MODIFICARE'!AG18</f>
        <v>0</v>
      </c>
      <c r="E18" s="8">
        <f>'CALCOLO-NON MODIFICARE'!AH18</f>
        <v>0</v>
      </c>
      <c r="F18" s="8">
        <f>'CALCOLO-NON MODIFICARE'!AI18</f>
        <v>0</v>
      </c>
      <c r="G18" s="8">
        <f>'CALCOLO-NON MODIFICARE'!AB18+'CALCOLO-NON MODIFICARE'!AC18+'CALCOLO-NON MODIFICARE'!AD18+'CALCOLO-NON MODIFICARE'!AE18</f>
        <v>0</v>
      </c>
      <c r="H18" s="8">
        <f>'CALCOLO-NON MODIFICARE'!AK18</f>
        <v>0</v>
      </c>
      <c r="I18" s="8">
        <f>'CALCOLO-NON MODIFICARE'!AL18</f>
        <v>0</v>
      </c>
      <c r="J18" s="8">
        <f>'CALCOLO-NON MODIFICARE'!AN18</f>
        <v>0</v>
      </c>
      <c r="K18" s="8">
        <f t="shared" si="1"/>
        <v>0</v>
      </c>
      <c r="L18" s="8">
        <f>IF(K18&lt;&gt;0,K18+($S$11/'Dati Generali'!$I$19),0)</f>
        <v>0</v>
      </c>
      <c r="M18" s="8">
        <f t="shared" si="2"/>
        <v>0</v>
      </c>
      <c r="N18" s="8">
        <f t="shared" si="3"/>
        <v>0</v>
      </c>
      <c r="O18" s="12"/>
      <c r="P18" s="113"/>
      <c r="Q18" s="113"/>
      <c r="R18" s="113"/>
      <c r="S18" s="113"/>
    </row>
    <row r="19" spans="1:19" x14ac:dyDescent="0.25">
      <c r="A19" s="15">
        <v>18</v>
      </c>
      <c r="B19" s="4" t="str">
        <f>IF('Dati Generali'!D46&lt;&gt;"",'Dati Generali'!D46,"")</f>
        <v/>
      </c>
      <c r="C19" s="7">
        <f>'Dati Generali'!G46</f>
        <v>0</v>
      </c>
      <c r="D19" s="8">
        <f>'CALCOLO-NON MODIFICARE'!AG19</f>
        <v>0</v>
      </c>
      <c r="E19" s="8">
        <f>'CALCOLO-NON MODIFICARE'!AH19</f>
        <v>0</v>
      </c>
      <c r="F19" s="8">
        <f>'CALCOLO-NON MODIFICARE'!AI19</f>
        <v>0</v>
      </c>
      <c r="G19" s="8">
        <f>'CALCOLO-NON MODIFICARE'!AB19+'CALCOLO-NON MODIFICARE'!AC19+'CALCOLO-NON MODIFICARE'!AD19+'CALCOLO-NON MODIFICARE'!AE19</f>
        <v>0</v>
      </c>
      <c r="H19" s="8">
        <f>'CALCOLO-NON MODIFICARE'!AK19</f>
        <v>0</v>
      </c>
      <c r="I19" s="8">
        <f>'CALCOLO-NON MODIFICARE'!AL19</f>
        <v>0</v>
      </c>
      <c r="J19" s="8">
        <f>'CALCOLO-NON MODIFICARE'!AN19</f>
        <v>0</v>
      </c>
      <c r="K19" s="8">
        <f t="shared" si="1"/>
        <v>0</v>
      </c>
      <c r="L19" s="8">
        <f>IF(K19&lt;&gt;0,K19+($S$11/'Dati Generali'!$I$19),0)</f>
        <v>0</v>
      </c>
      <c r="M19" s="8">
        <f t="shared" si="2"/>
        <v>0</v>
      </c>
      <c r="N19" s="8">
        <f t="shared" si="3"/>
        <v>0</v>
      </c>
      <c r="O19" s="12"/>
    </row>
    <row r="20" spans="1:19" x14ac:dyDescent="0.25">
      <c r="A20" s="15">
        <v>19</v>
      </c>
      <c r="B20" s="4" t="str">
        <f>IF('Dati Generali'!D47&lt;&gt;"",'Dati Generali'!D47,"")</f>
        <v/>
      </c>
      <c r="C20" s="7">
        <f>'Dati Generali'!G47</f>
        <v>0</v>
      </c>
      <c r="D20" s="8">
        <f>'CALCOLO-NON MODIFICARE'!AG20</f>
        <v>0</v>
      </c>
      <c r="E20" s="8">
        <f>'CALCOLO-NON MODIFICARE'!AH20</f>
        <v>0</v>
      </c>
      <c r="F20" s="8">
        <f>'CALCOLO-NON MODIFICARE'!AI20</f>
        <v>0</v>
      </c>
      <c r="G20" s="8">
        <f>'CALCOLO-NON MODIFICARE'!AB20+'CALCOLO-NON MODIFICARE'!AC20+'CALCOLO-NON MODIFICARE'!AD20+'CALCOLO-NON MODIFICARE'!AE20</f>
        <v>0</v>
      </c>
      <c r="H20" s="8">
        <f>'CALCOLO-NON MODIFICARE'!AK20</f>
        <v>0</v>
      </c>
      <c r="I20" s="8">
        <f>'CALCOLO-NON MODIFICARE'!AL20</f>
        <v>0</v>
      </c>
      <c r="J20" s="8">
        <f>'CALCOLO-NON MODIFICARE'!AN20</f>
        <v>0</v>
      </c>
      <c r="K20" s="8">
        <f t="shared" si="1"/>
        <v>0</v>
      </c>
      <c r="L20" s="8">
        <f>IF(K20&lt;&gt;0,K20+($S$11/'Dati Generali'!$I$19),0)</f>
        <v>0</v>
      </c>
      <c r="M20" s="8">
        <f t="shared" si="2"/>
        <v>0</v>
      </c>
      <c r="N20" s="8">
        <f t="shared" si="3"/>
        <v>0</v>
      </c>
      <c r="O20" s="12"/>
      <c r="P20" s="112" t="str">
        <f>IF(S13=0,"CONTROLLO OK","CONTROLLO KO")</f>
        <v>CONTROLLO OK</v>
      </c>
      <c r="Q20" s="112"/>
    </row>
    <row r="21" spans="1:19" x14ac:dyDescent="0.25">
      <c r="A21" s="15">
        <v>20</v>
      </c>
      <c r="B21" s="4" t="str">
        <f>IF('Dati Generali'!D48&lt;&gt;"",'Dati Generali'!D48,"")</f>
        <v/>
      </c>
      <c r="C21" s="7">
        <f>'Dati Generali'!G48</f>
        <v>0</v>
      </c>
      <c r="D21" s="8">
        <f>'CALCOLO-NON MODIFICARE'!AG21</f>
        <v>0</v>
      </c>
      <c r="E21" s="8">
        <f>'CALCOLO-NON MODIFICARE'!AH21</f>
        <v>0</v>
      </c>
      <c r="F21" s="8">
        <f>'CALCOLO-NON MODIFICARE'!AI21</f>
        <v>0</v>
      </c>
      <c r="G21" s="8">
        <f>'CALCOLO-NON MODIFICARE'!AB21+'CALCOLO-NON MODIFICARE'!AC21+'CALCOLO-NON MODIFICARE'!AD21+'CALCOLO-NON MODIFICARE'!AE21</f>
        <v>0</v>
      </c>
      <c r="H21" s="8">
        <f>'CALCOLO-NON MODIFICARE'!AK21</f>
        <v>0</v>
      </c>
      <c r="I21" s="8">
        <f>'CALCOLO-NON MODIFICARE'!AL21</f>
        <v>0</v>
      </c>
      <c r="J21" s="8">
        <f>'CALCOLO-NON MODIFICARE'!AN21</f>
        <v>0</v>
      </c>
      <c r="K21" s="8">
        <f t="shared" si="1"/>
        <v>0</v>
      </c>
      <c r="L21" s="8">
        <f>IF(K21&lt;&gt;0,K21+($S$11/'Dati Generali'!$I$19),0)</f>
        <v>0</v>
      </c>
      <c r="M21" s="8">
        <f t="shared" si="2"/>
        <v>0</v>
      </c>
      <c r="N21" s="8">
        <f t="shared" si="3"/>
        <v>0</v>
      </c>
      <c r="O21" s="12"/>
      <c r="P21" s="112"/>
      <c r="Q21" s="112"/>
    </row>
    <row r="22" spans="1:19" x14ac:dyDescent="0.25">
      <c r="A22" s="15">
        <v>21</v>
      </c>
      <c r="B22" s="4" t="str">
        <f>IF('Dati Generali'!D49&lt;&gt;"",'Dati Generali'!D49,"")</f>
        <v/>
      </c>
      <c r="C22" s="7">
        <f>'Dati Generali'!G49</f>
        <v>0</v>
      </c>
      <c r="D22" s="8">
        <f>'CALCOLO-NON MODIFICARE'!AG22</f>
        <v>0</v>
      </c>
      <c r="E22" s="8">
        <f>'CALCOLO-NON MODIFICARE'!AH22</f>
        <v>0</v>
      </c>
      <c r="F22" s="8">
        <f>'CALCOLO-NON MODIFICARE'!AI22</f>
        <v>0</v>
      </c>
      <c r="G22" s="8">
        <f>'CALCOLO-NON MODIFICARE'!AB22+'CALCOLO-NON MODIFICARE'!AC22+'CALCOLO-NON MODIFICARE'!AD22+'CALCOLO-NON MODIFICARE'!AE22</f>
        <v>0</v>
      </c>
      <c r="H22" s="8">
        <f>'CALCOLO-NON MODIFICARE'!AK22</f>
        <v>0</v>
      </c>
      <c r="I22" s="8">
        <f>'CALCOLO-NON MODIFICARE'!AL22</f>
        <v>0</v>
      </c>
      <c r="J22" s="8">
        <f>'CALCOLO-NON MODIFICARE'!AN22</f>
        <v>0</v>
      </c>
      <c r="K22" s="8">
        <f t="shared" si="1"/>
        <v>0</v>
      </c>
      <c r="L22" s="8">
        <f>IF(K22&lt;&gt;0,K22+($S$11/'Dati Generali'!$I$19),0)</f>
        <v>0</v>
      </c>
      <c r="M22" s="8">
        <f t="shared" si="2"/>
        <v>0</v>
      </c>
      <c r="N22" s="8">
        <f t="shared" si="3"/>
        <v>0</v>
      </c>
      <c r="O22" s="12"/>
      <c r="P22" s="112"/>
      <c r="Q22" s="112"/>
      <c r="R22" s="42"/>
    </row>
    <row r="23" spans="1:19" x14ac:dyDescent="0.25">
      <c r="A23" s="15">
        <v>22</v>
      </c>
      <c r="B23" s="4" t="str">
        <f>IF('Dati Generali'!D50&lt;&gt;"",'Dati Generali'!D50,"")</f>
        <v/>
      </c>
      <c r="C23" s="7">
        <f>'Dati Generali'!G50</f>
        <v>0</v>
      </c>
      <c r="D23" s="8">
        <f>'CALCOLO-NON MODIFICARE'!AG23</f>
        <v>0</v>
      </c>
      <c r="E23" s="8">
        <f>'CALCOLO-NON MODIFICARE'!AH23</f>
        <v>0</v>
      </c>
      <c r="F23" s="8">
        <f>'CALCOLO-NON MODIFICARE'!AI23</f>
        <v>0</v>
      </c>
      <c r="G23" s="8">
        <f>'CALCOLO-NON MODIFICARE'!AB23+'CALCOLO-NON MODIFICARE'!AC23+'CALCOLO-NON MODIFICARE'!AD23+'CALCOLO-NON MODIFICARE'!AE23</f>
        <v>0</v>
      </c>
      <c r="H23" s="8">
        <f>'CALCOLO-NON MODIFICARE'!AK23</f>
        <v>0</v>
      </c>
      <c r="I23" s="8">
        <f>'CALCOLO-NON MODIFICARE'!AL23</f>
        <v>0</v>
      </c>
      <c r="J23" s="8">
        <f>'CALCOLO-NON MODIFICARE'!AN23</f>
        <v>0</v>
      </c>
      <c r="K23" s="8">
        <f t="shared" si="1"/>
        <v>0</v>
      </c>
      <c r="L23" s="8">
        <f>IF(K23&lt;&gt;0,K23+($S$11/'Dati Generali'!$I$19),0)</f>
        <v>0</v>
      </c>
      <c r="M23" s="8">
        <f t="shared" si="2"/>
        <v>0</v>
      </c>
      <c r="N23" s="8">
        <f t="shared" si="3"/>
        <v>0</v>
      </c>
      <c r="O23" s="12"/>
      <c r="P23" s="38"/>
    </row>
    <row r="24" spans="1:19" x14ac:dyDescent="0.25">
      <c r="A24" s="15">
        <v>23</v>
      </c>
      <c r="B24" s="4" t="str">
        <f>IF('Dati Generali'!D51&lt;&gt;"",'Dati Generali'!D51,"")</f>
        <v/>
      </c>
      <c r="C24" s="7">
        <f>'Dati Generali'!G51</f>
        <v>0</v>
      </c>
      <c r="D24" s="8">
        <f>'CALCOLO-NON MODIFICARE'!AG24</f>
        <v>0</v>
      </c>
      <c r="E24" s="8">
        <f>'CALCOLO-NON MODIFICARE'!AH24</f>
        <v>0</v>
      </c>
      <c r="F24" s="8">
        <f>'CALCOLO-NON MODIFICARE'!AI24</f>
        <v>0</v>
      </c>
      <c r="G24" s="8">
        <f>'CALCOLO-NON MODIFICARE'!AB24+'CALCOLO-NON MODIFICARE'!AC24+'CALCOLO-NON MODIFICARE'!AD24+'CALCOLO-NON MODIFICARE'!AE24</f>
        <v>0</v>
      </c>
      <c r="H24" s="8">
        <f>'CALCOLO-NON MODIFICARE'!AK24</f>
        <v>0</v>
      </c>
      <c r="I24" s="8">
        <f>'CALCOLO-NON MODIFICARE'!AL24</f>
        <v>0</v>
      </c>
      <c r="J24" s="8">
        <f>'CALCOLO-NON MODIFICARE'!AN24</f>
        <v>0</v>
      </c>
      <c r="K24" s="8">
        <f t="shared" si="1"/>
        <v>0</v>
      </c>
      <c r="L24" s="8">
        <f>IF(K24&lt;&gt;0,K24+($S$11/'Dati Generali'!$I$19),0)</f>
        <v>0</v>
      </c>
      <c r="M24" s="8">
        <f t="shared" si="2"/>
        <v>0</v>
      </c>
      <c r="N24" s="8">
        <f t="shared" si="3"/>
        <v>0</v>
      </c>
      <c r="O24" s="12"/>
    </row>
    <row r="25" spans="1:19" x14ac:dyDescent="0.25">
      <c r="A25" s="15">
        <v>24</v>
      </c>
      <c r="B25" s="4" t="str">
        <f>IF('Dati Generali'!D52&lt;&gt;"",'Dati Generali'!D52,"")</f>
        <v/>
      </c>
      <c r="C25" s="7">
        <f>'Dati Generali'!G52</f>
        <v>0</v>
      </c>
      <c r="D25" s="8">
        <f>'CALCOLO-NON MODIFICARE'!AG25</f>
        <v>0</v>
      </c>
      <c r="E25" s="8">
        <f>'CALCOLO-NON MODIFICARE'!AH25</f>
        <v>0</v>
      </c>
      <c r="F25" s="8">
        <f>'CALCOLO-NON MODIFICARE'!AI25</f>
        <v>0</v>
      </c>
      <c r="G25" s="8">
        <f>'CALCOLO-NON MODIFICARE'!AB25+'CALCOLO-NON MODIFICARE'!AC25+'CALCOLO-NON MODIFICARE'!AD25+'CALCOLO-NON MODIFICARE'!AE25</f>
        <v>0</v>
      </c>
      <c r="H25" s="8">
        <f>'CALCOLO-NON MODIFICARE'!AK25</f>
        <v>0</v>
      </c>
      <c r="I25" s="8">
        <f>'CALCOLO-NON MODIFICARE'!AL25</f>
        <v>0</v>
      </c>
      <c r="J25" s="8">
        <f>'CALCOLO-NON MODIFICARE'!AN25</f>
        <v>0</v>
      </c>
      <c r="K25" s="8">
        <f t="shared" si="1"/>
        <v>0</v>
      </c>
      <c r="L25" s="8">
        <f>IF(K25&lt;&gt;0,K25+($S$11/'Dati Generali'!$I$19),0)</f>
        <v>0</v>
      </c>
      <c r="M25" s="8">
        <f t="shared" si="2"/>
        <v>0</v>
      </c>
      <c r="N25" s="8">
        <f t="shared" si="3"/>
        <v>0</v>
      </c>
      <c r="O25" s="12"/>
    </row>
    <row r="26" spans="1:19" x14ac:dyDescent="0.25">
      <c r="A26" s="15">
        <v>25</v>
      </c>
      <c r="B26" s="4" t="str">
        <f>IF('Dati Generali'!D53&lt;&gt;"",'Dati Generali'!D53,"")</f>
        <v/>
      </c>
      <c r="C26" s="7">
        <f>'Dati Generali'!G53</f>
        <v>0</v>
      </c>
      <c r="D26" s="8">
        <f>'CALCOLO-NON MODIFICARE'!AG26</f>
        <v>0</v>
      </c>
      <c r="E26" s="8">
        <f>'CALCOLO-NON MODIFICARE'!AH26</f>
        <v>0</v>
      </c>
      <c r="F26" s="8">
        <f>'CALCOLO-NON MODIFICARE'!AI26</f>
        <v>0</v>
      </c>
      <c r="G26" s="8">
        <f>'CALCOLO-NON MODIFICARE'!AB26+'CALCOLO-NON MODIFICARE'!AC26+'CALCOLO-NON MODIFICARE'!AD26+'CALCOLO-NON MODIFICARE'!AE26</f>
        <v>0</v>
      </c>
      <c r="H26" s="8">
        <f>'CALCOLO-NON MODIFICARE'!AK26</f>
        <v>0</v>
      </c>
      <c r="I26" s="8">
        <f>'CALCOLO-NON MODIFICARE'!AL26</f>
        <v>0</v>
      </c>
      <c r="J26" s="8">
        <f>'CALCOLO-NON MODIFICARE'!AN26</f>
        <v>0</v>
      </c>
      <c r="K26" s="8">
        <f t="shared" si="1"/>
        <v>0</v>
      </c>
      <c r="L26" s="8">
        <f>IF(K26&lt;&gt;0,K26+($S$11/'Dati Generali'!$I$19),0)</f>
        <v>0</v>
      </c>
      <c r="M26" s="8">
        <f t="shared" si="2"/>
        <v>0</v>
      </c>
      <c r="N26" s="8">
        <f t="shared" si="3"/>
        <v>0</v>
      </c>
      <c r="O26" s="12"/>
      <c r="R26" s="42"/>
    </row>
    <row r="27" spans="1:19" x14ac:dyDescent="0.25">
      <c r="A27" s="15">
        <v>26</v>
      </c>
      <c r="B27" s="4" t="str">
        <f>IF('Dati Generali'!D54&lt;&gt;"",'Dati Generali'!D54,"")</f>
        <v/>
      </c>
      <c r="C27" s="7">
        <f>'Dati Generali'!G54</f>
        <v>0</v>
      </c>
      <c r="D27" s="8">
        <f>'CALCOLO-NON MODIFICARE'!AG27</f>
        <v>0</v>
      </c>
      <c r="E27" s="8">
        <f>'CALCOLO-NON MODIFICARE'!AH27</f>
        <v>0</v>
      </c>
      <c r="F27" s="8">
        <f>'CALCOLO-NON MODIFICARE'!AI27</f>
        <v>0</v>
      </c>
      <c r="G27" s="8">
        <f>'CALCOLO-NON MODIFICARE'!AB27+'CALCOLO-NON MODIFICARE'!AC27+'CALCOLO-NON MODIFICARE'!AD27+'CALCOLO-NON MODIFICARE'!AE27</f>
        <v>0</v>
      </c>
      <c r="H27" s="8">
        <f>'CALCOLO-NON MODIFICARE'!AK27</f>
        <v>0</v>
      </c>
      <c r="I27" s="8">
        <f>'CALCOLO-NON MODIFICARE'!AL27</f>
        <v>0</v>
      </c>
      <c r="J27" s="8">
        <f>'CALCOLO-NON MODIFICARE'!AN27</f>
        <v>0</v>
      </c>
      <c r="K27" s="8">
        <f t="shared" si="1"/>
        <v>0</v>
      </c>
      <c r="L27" s="8">
        <f>IF(K27&lt;&gt;0,K27+($S$11/'Dati Generali'!$I$19),0)</f>
        <v>0</v>
      </c>
      <c r="M27" s="8">
        <f t="shared" si="2"/>
        <v>0</v>
      </c>
      <c r="N27" s="8">
        <f t="shared" si="3"/>
        <v>0</v>
      </c>
      <c r="O27" s="12"/>
    </row>
    <row r="28" spans="1:19" x14ac:dyDescent="0.25">
      <c r="A28" s="15">
        <v>27</v>
      </c>
      <c r="B28" s="4" t="str">
        <f>IF('Dati Generali'!D55&lt;&gt;"",'Dati Generali'!D55,"")</f>
        <v/>
      </c>
      <c r="C28" s="7">
        <f>'Dati Generali'!G55</f>
        <v>0</v>
      </c>
      <c r="D28" s="8">
        <f>'CALCOLO-NON MODIFICARE'!AG28</f>
        <v>0</v>
      </c>
      <c r="E28" s="8">
        <f>'CALCOLO-NON MODIFICARE'!AH28</f>
        <v>0</v>
      </c>
      <c r="F28" s="8">
        <f>'CALCOLO-NON MODIFICARE'!AI28</f>
        <v>0</v>
      </c>
      <c r="G28" s="8">
        <f>'CALCOLO-NON MODIFICARE'!AB28+'CALCOLO-NON MODIFICARE'!AC28+'CALCOLO-NON MODIFICARE'!AD28+'CALCOLO-NON MODIFICARE'!AE28</f>
        <v>0</v>
      </c>
      <c r="H28" s="8">
        <f>'CALCOLO-NON MODIFICARE'!AK28</f>
        <v>0</v>
      </c>
      <c r="I28" s="8">
        <f>'CALCOLO-NON MODIFICARE'!AL28</f>
        <v>0</v>
      </c>
      <c r="J28" s="8">
        <f>'CALCOLO-NON MODIFICARE'!AN28</f>
        <v>0</v>
      </c>
      <c r="K28" s="8">
        <f t="shared" si="1"/>
        <v>0</v>
      </c>
      <c r="L28" s="8">
        <f>IF(K28&lt;&gt;0,K28+($S$11/'Dati Generali'!$I$19),0)</f>
        <v>0</v>
      </c>
      <c r="M28" s="8">
        <f t="shared" si="2"/>
        <v>0</v>
      </c>
      <c r="N28" s="8">
        <f t="shared" si="3"/>
        <v>0</v>
      </c>
      <c r="O28" s="12"/>
    </row>
    <row r="29" spans="1:19" x14ac:dyDescent="0.25">
      <c r="A29" s="15">
        <v>28</v>
      </c>
      <c r="B29" s="4" t="str">
        <f>IF('Dati Generali'!D56&lt;&gt;"",'Dati Generali'!D56,"")</f>
        <v/>
      </c>
      <c r="C29" s="7">
        <f>'Dati Generali'!G56</f>
        <v>0</v>
      </c>
      <c r="D29" s="8">
        <f>'CALCOLO-NON MODIFICARE'!AG29</f>
        <v>0</v>
      </c>
      <c r="E29" s="8">
        <f>'CALCOLO-NON MODIFICARE'!AH29</f>
        <v>0</v>
      </c>
      <c r="F29" s="8">
        <f>'CALCOLO-NON MODIFICARE'!AI29</f>
        <v>0</v>
      </c>
      <c r="G29" s="8">
        <f>'CALCOLO-NON MODIFICARE'!AB29+'CALCOLO-NON MODIFICARE'!AC29+'CALCOLO-NON MODIFICARE'!AD29+'CALCOLO-NON MODIFICARE'!AE29</f>
        <v>0</v>
      </c>
      <c r="H29" s="8">
        <f>'CALCOLO-NON MODIFICARE'!AK29</f>
        <v>0</v>
      </c>
      <c r="I29" s="8">
        <f>'CALCOLO-NON MODIFICARE'!AL29</f>
        <v>0</v>
      </c>
      <c r="J29" s="8">
        <f>'CALCOLO-NON MODIFICARE'!AN29</f>
        <v>0</v>
      </c>
      <c r="K29" s="8">
        <f t="shared" si="1"/>
        <v>0</v>
      </c>
      <c r="L29" s="8">
        <f>IF(K29&lt;&gt;0,K29+($S$11/'Dati Generali'!$I$19),0)</f>
        <v>0</v>
      </c>
      <c r="M29" s="8">
        <f t="shared" si="2"/>
        <v>0</v>
      </c>
      <c r="N29" s="8">
        <f t="shared" si="3"/>
        <v>0</v>
      </c>
      <c r="O29" s="12"/>
    </row>
    <row r="30" spans="1:19" x14ac:dyDescent="0.25">
      <c r="A30" s="15">
        <v>29</v>
      </c>
      <c r="B30" s="4" t="str">
        <f>IF('Dati Generali'!D57&lt;&gt;"",'Dati Generali'!D57,"")</f>
        <v/>
      </c>
      <c r="C30" s="7">
        <f>'Dati Generali'!G57</f>
        <v>0</v>
      </c>
      <c r="D30" s="8">
        <f>'CALCOLO-NON MODIFICARE'!AG30</f>
        <v>0</v>
      </c>
      <c r="E30" s="8">
        <f>'CALCOLO-NON MODIFICARE'!AH30</f>
        <v>0</v>
      </c>
      <c r="F30" s="8">
        <f>'CALCOLO-NON MODIFICARE'!AI30</f>
        <v>0</v>
      </c>
      <c r="G30" s="8">
        <f>'CALCOLO-NON MODIFICARE'!AB30+'CALCOLO-NON MODIFICARE'!AC30+'CALCOLO-NON MODIFICARE'!AD30+'CALCOLO-NON MODIFICARE'!AE30</f>
        <v>0</v>
      </c>
      <c r="H30" s="8">
        <f>'CALCOLO-NON MODIFICARE'!AK30</f>
        <v>0</v>
      </c>
      <c r="I30" s="8">
        <f>'CALCOLO-NON MODIFICARE'!AL30</f>
        <v>0</v>
      </c>
      <c r="J30" s="8">
        <f>'CALCOLO-NON MODIFICARE'!AN30</f>
        <v>0</v>
      </c>
      <c r="K30" s="8">
        <f t="shared" si="1"/>
        <v>0</v>
      </c>
      <c r="L30" s="8">
        <f>IF(K30&lt;&gt;0,K30+($S$11/'Dati Generali'!$I$19),0)</f>
        <v>0</v>
      </c>
      <c r="M30" s="8">
        <f t="shared" si="2"/>
        <v>0</v>
      </c>
      <c r="N30" s="8">
        <f t="shared" si="3"/>
        <v>0</v>
      </c>
      <c r="O30" s="12"/>
    </row>
    <row r="31" spans="1:19" x14ac:dyDescent="0.25">
      <c r="A31" s="15">
        <v>30</v>
      </c>
      <c r="B31" s="4" t="str">
        <f>IF('Dati Generali'!D58&lt;&gt;"",'Dati Generali'!D58,"")</f>
        <v/>
      </c>
      <c r="C31" s="7">
        <f>'Dati Generali'!G58</f>
        <v>0</v>
      </c>
      <c r="D31" s="8">
        <f>'CALCOLO-NON MODIFICARE'!AG31</f>
        <v>0</v>
      </c>
      <c r="E31" s="8">
        <f>'CALCOLO-NON MODIFICARE'!AH31</f>
        <v>0</v>
      </c>
      <c r="F31" s="8">
        <f>'CALCOLO-NON MODIFICARE'!AI31</f>
        <v>0</v>
      </c>
      <c r="G31" s="8">
        <f>'CALCOLO-NON MODIFICARE'!AB31+'CALCOLO-NON MODIFICARE'!AC31+'CALCOLO-NON MODIFICARE'!AD31+'CALCOLO-NON MODIFICARE'!AE31</f>
        <v>0</v>
      </c>
      <c r="H31" s="8">
        <f>'CALCOLO-NON MODIFICARE'!AK31</f>
        <v>0</v>
      </c>
      <c r="I31" s="8">
        <f>'CALCOLO-NON MODIFICARE'!AL31</f>
        <v>0</v>
      </c>
      <c r="J31" s="8">
        <f>'CALCOLO-NON MODIFICARE'!AN31</f>
        <v>0</v>
      </c>
      <c r="K31" s="8">
        <f t="shared" si="1"/>
        <v>0</v>
      </c>
      <c r="L31" s="8">
        <f>IF(K31&lt;&gt;0,K31+($S$11/'Dati Generali'!$I$19),0)</f>
        <v>0</v>
      </c>
      <c r="M31" s="8">
        <f t="shared" si="2"/>
        <v>0</v>
      </c>
      <c r="N31" s="8">
        <f t="shared" si="3"/>
        <v>0</v>
      </c>
      <c r="O31" s="12"/>
    </row>
    <row r="32" spans="1:19" x14ac:dyDescent="0.25">
      <c r="A32" s="15">
        <v>31</v>
      </c>
      <c r="B32" s="4" t="str">
        <f>IF('Dati Generali'!D59&lt;&gt;"",'Dati Generali'!D59,"")</f>
        <v/>
      </c>
      <c r="C32" s="7">
        <f>'Dati Generali'!G59</f>
        <v>0</v>
      </c>
      <c r="D32" s="8">
        <f>'CALCOLO-NON MODIFICARE'!AG32</f>
        <v>0</v>
      </c>
      <c r="E32" s="8">
        <f>'CALCOLO-NON MODIFICARE'!AH32</f>
        <v>0</v>
      </c>
      <c r="F32" s="8">
        <f>'CALCOLO-NON MODIFICARE'!AI32</f>
        <v>0</v>
      </c>
      <c r="G32" s="8">
        <f>'CALCOLO-NON MODIFICARE'!AB32+'CALCOLO-NON MODIFICARE'!AC32+'CALCOLO-NON MODIFICARE'!AD32+'CALCOLO-NON MODIFICARE'!AE32</f>
        <v>0</v>
      </c>
      <c r="H32" s="8">
        <f>'CALCOLO-NON MODIFICARE'!AK32</f>
        <v>0</v>
      </c>
      <c r="I32" s="8">
        <f>'CALCOLO-NON MODIFICARE'!AL32</f>
        <v>0</v>
      </c>
      <c r="J32" s="8">
        <f>'CALCOLO-NON MODIFICARE'!AN32</f>
        <v>0</v>
      </c>
      <c r="K32" s="8">
        <f t="shared" si="1"/>
        <v>0</v>
      </c>
      <c r="L32" s="8">
        <f>IF(K32&lt;&gt;0,K32+($S$11/'Dati Generali'!$I$19),0)</f>
        <v>0</v>
      </c>
      <c r="M32" s="8">
        <f t="shared" si="2"/>
        <v>0</v>
      </c>
      <c r="N32" s="8">
        <f t="shared" si="3"/>
        <v>0</v>
      </c>
      <c r="O32" s="12"/>
    </row>
    <row r="33" spans="1:15" x14ac:dyDescent="0.25">
      <c r="A33" s="15">
        <v>32</v>
      </c>
      <c r="B33" s="4" t="str">
        <f>IF('Dati Generali'!D60&lt;&gt;"",'Dati Generali'!D60,"")</f>
        <v/>
      </c>
      <c r="C33" s="7">
        <f>'Dati Generali'!G60</f>
        <v>0</v>
      </c>
      <c r="D33" s="8">
        <f>'CALCOLO-NON MODIFICARE'!AG33</f>
        <v>0</v>
      </c>
      <c r="E33" s="8">
        <f>'CALCOLO-NON MODIFICARE'!AH33</f>
        <v>0</v>
      </c>
      <c r="F33" s="8">
        <f>'CALCOLO-NON MODIFICARE'!AI33</f>
        <v>0</v>
      </c>
      <c r="G33" s="8">
        <f>'CALCOLO-NON MODIFICARE'!AB33+'CALCOLO-NON MODIFICARE'!AC33+'CALCOLO-NON MODIFICARE'!AD33+'CALCOLO-NON MODIFICARE'!AE33</f>
        <v>0</v>
      </c>
      <c r="H33" s="8">
        <f>'CALCOLO-NON MODIFICARE'!AK33</f>
        <v>0</v>
      </c>
      <c r="I33" s="8">
        <f>'CALCOLO-NON MODIFICARE'!AL33</f>
        <v>0</v>
      </c>
      <c r="J33" s="8">
        <f>'CALCOLO-NON MODIFICARE'!AN33</f>
        <v>0</v>
      </c>
      <c r="K33" s="8">
        <f t="shared" si="1"/>
        <v>0</v>
      </c>
      <c r="L33" s="8">
        <f>IF(K33&lt;&gt;0,K33+($S$11/'Dati Generali'!$I$19),0)</f>
        <v>0</v>
      </c>
      <c r="M33" s="8">
        <f t="shared" si="2"/>
        <v>0</v>
      </c>
      <c r="N33" s="8">
        <f t="shared" si="3"/>
        <v>0</v>
      </c>
      <c r="O33" s="12"/>
    </row>
    <row r="34" spans="1:15" x14ac:dyDescent="0.25">
      <c r="A34" s="15">
        <v>33</v>
      </c>
      <c r="B34" s="4" t="str">
        <f>IF('Dati Generali'!D61&lt;&gt;"",'Dati Generali'!D61,"")</f>
        <v/>
      </c>
      <c r="C34" s="7">
        <f>'Dati Generali'!G61</f>
        <v>0</v>
      </c>
      <c r="D34" s="8">
        <f>'CALCOLO-NON MODIFICARE'!AG34</f>
        <v>0</v>
      </c>
      <c r="E34" s="8">
        <f>'CALCOLO-NON MODIFICARE'!AH34</f>
        <v>0</v>
      </c>
      <c r="F34" s="8">
        <f>'CALCOLO-NON MODIFICARE'!AI34</f>
        <v>0</v>
      </c>
      <c r="G34" s="8">
        <f>'CALCOLO-NON MODIFICARE'!AB34+'CALCOLO-NON MODIFICARE'!AC34+'CALCOLO-NON MODIFICARE'!AD34+'CALCOLO-NON MODIFICARE'!AE34</f>
        <v>0</v>
      </c>
      <c r="H34" s="8">
        <f>'CALCOLO-NON MODIFICARE'!AK34</f>
        <v>0</v>
      </c>
      <c r="I34" s="8">
        <f>'CALCOLO-NON MODIFICARE'!AL34</f>
        <v>0</v>
      </c>
      <c r="J34" s="8">
        <f>'CALCOLO-NON MODIFICARE'!AN34</f>
        <v>0</v>
      </c>
      <c r="K34" s="8">
        <f t="shared" si="1"/>
        <v>0</v>
      </c>
      <c r="L34" s="8">
        <f>IF(K34&lt;&gt;0,K34+($S$11/'Dati Generali'!$I$19),0)</f>
        <v>0</v>
      </c>
      <c r="M34" s="8">
        <f t="shared" si="2"/>
        <v>0</v>
      </c>
      <c r="N34" s="8">
        <f t="shared" si="3"/>
        <v>0</v>
      </c>
      <c r="O34" s="12"/>
    </row>
    <row r="35" spans="1:15" x14ac:dyDescent="0.25">
      <c r="A35" s="15">
        <v>34</v>
      </c>
      <c r="B35" s="4" t="str">
        <f>IF('Dati Generali'!D62&lt;&gt;"",'Dati Generali'!D62,"")</f>
        <v/>
      </c>
      <c r="C35" s="7">
        <f>'Dati Generali'!G62</f>
        <v>0</v>
      </c>
      <c r="D35" s="8">
        <f>'CALCOLO-NON MODIFICARE'!AG35</f>
        <v>0</v>
      </c>
      <c r="E35" s="8">
        <f>'CALCOLO-NON MODIFICARE'!AH35</f>
        <v>0</v>
      </c>
      <c r="F35" s="8">
        <f>'CALCOLO-NON MODIFICARE'!AI35</f>
        <v>0</v>
      </c>
      <c r="G35" s="8">
        <f>'CALCOLO-NON MODIFICARE'!AB35+'CALCOLO-NON MODIFICARE'!AC35+'CALCOLO-NON MODIFICARE'!AD35+'CALCOLO-NON MODIFICARE'!AE35</f>
        <v>0</v>
      </c>
      <c r="H35" s="8">
        <f>'CALCOLO-NON MODIFICARE'!AK35</f>
        <v>0</v>
      </c>
      <c r="I35" s="8">
        <f>'CALCOLO-NON MODIFICARE'!AL35</f>
        <v>0</v>
      </c>
      <c r="J35" s="8">
        <f>'CALCOLO-NON MODIFICARE'!AN35</f>
        <v>0</v>
      </c>
      <c r="K35" s="8">
        <f t="shared" si="1"/>
        <v>0</v>
      </c>
      <c r="L35" s="8">
        <f>IF(K35&lt;&gt;0,K35+($S$11/'Dati Generali'!$I$19),0)</f>
        <v>0</v>
      </c>
      <c r="M35" s="8">
        <f t="shared" si="2"/>
        <v>0</v>
      </c>
      <c r="N35" s="8">
        <f t="shared" si="3"/>
        <v>0</v>
      </c>
      <c r="O35" s="12"/>
    </row>
    <row r="36" spans="1:15" x14ac:dyDescent="0.25">
      <c r="A36" s="15">
        <v>35</v>
      </c>
      <c r="B36" s="4" t="str">
        <f>IF('Dati Generali'!D63&lt;&gt;"",'Dati Generali'!D63,"")</f>
        <v/>
      </c>
      <c r="C36" s="7">
        <f>'Dati Generali'!G63</f>
        <v>0</v>
      </c>
      <c r="D36" s="8">
        <f>'CALCOLO-NON MODIFICARE'!AG36</f>
        <v>0</v>
      </c>
      <c r="E36" s="8">
        <f>'CALCOLO-NON MODIFICARE'!AH36</f>
        <v>0</v>
      </c>
      <c r="F36" s="8">
        <f>'CALCOLO-NON MODIFICARE'!AI36</f>
        <v>0</v>
      </c>
      <c r="G36" s="8">
        <f>'CALCOLO-NON MODIFICARE'!AB36+'CALCOLO-NON MODIFICARE'!AC36+'CALCOLO-NON MODIFICARE'!AD36+'CALCOLO-NON MODIFICARE'!AE36</f>
        <v>0</v>
      </c>
      <c r="H36" s="8">
        <f>'CALCOLO-NON MODIFICARE'!AK36</f>
        <v>0</v>
      </c>
      <c r="I36" s="8">
        <f>'CALCOLO-NON MODIFICARE'!AL36</f>
        <v>0</v>
      </c>
      <c r="J36" s="8">
        <f>'CALCOLO-NON MODIFICARE'!AN36</f>
        <v>0</v>
      </c>
      <c r="K36" s="8">
        <f t="shared" si="1"/>
        <v>0</v>
      </c>
      <c r="L36" s="8">
        <f>IF(K36&lt;&gt;0,K36+($S$11/'Dati Generali'!$I$19),0)</f>
        <v>0</v>
      </c>
      <c r="M36" s="8">
        <f t="shared" si="2"/>
        <v>0</v>
      </c>
      <c r="N36" s="8">
        <f t="shared" si="3"/>
        <v>0</v>
      </c>
      <c r="O36" s="12"/>
    </row>
    <row r="37" spans="1:15" x14ac:dyDescent="0.25">
      <c r="A37" s="15">
        <v>36</v>
      </c>
      <c r="B37" s="4" t="str">
        <f>IF('Dati Generali'!D64&lt;&gt;"",'Dati Generali'!D64,"")</f>
        <v/>
      </c>
      <c r="C37" s="7">
        <f>'Dati Generali'!G64</f>
        <v>0</v>
      </c>
      <c r="D37" s="8">
        <f>'CALCOLO-NON MODIFICARE'!AG37</f>
        <v>0</v>
      </c>
      <c r="E37" s="8">
        <f>'CALCOLO-NON MODIFICARE'!AH37</f>
        <v>0</v>
      </c>
      <c r="F37" s="8">
        <f>'CALCOLO-NON MODIFICARE'!AI37</f>
        <v>0</v>
      </c>
      <c r="G37" s="8">
        <f>'CALCOLO-NON MODIFICARE'!AB37+'CALCOLO-NON MODIFICARE'!AC37+'CALCOLO-NON MODIFICARE'!AD37+'CALCOLO-NON MODIFICARE'!AE37</f>
        <v>0</v>
      </c>
      <c r="H37" s="8">
        <f>'CALCOLO-NON MODIFICARE'!AK37</f>
        <v>0</v>
      </c>
      <c r="I37" s="8">
        <f>'CALCOLO-NON MODIFICARE'!AL37</f>
        <v>0</v>
      </c>
      <c r="J37" s="8">
        <f>'CALCOLO-NON MODIFICARE'!AN37</f>
        <v>0</v>
      </c>
      <c r="K37" s="8">
        <f t="shared" si="1"/>
        <v>0</v>
      </c>
      <c r="L37" s="8">
        <f>IF(K37&lt;&gt;0,K37+($S$11/'Dati Generali'!$I$19),0)</f>
        <v>0</v>
      </c>
      <c r="M37" s="8">
        <f t="shared" si="2"/>
        <v>0</v>
      </c>
      <c r="N37" s="8">
        <f t="shared" si="3"/>
        <v>0</v>
      </c>
      <c r="O37" s="12"/>
    </row>
    <row r="38" spans="1:15" x14ac:dyDescent="0.25">
      <c r="A38" s="15">
        <v>37</v>
      </c>
      <c r="B38" s="4" t="str">
        <f>IF('Dati Generali'!D65&lt;&gt;"",'Dati Generali'!D65,"")</f>
        <v/>
      </c>
      <c r="C38" s="7">
        <f>'Dati Generali'!G65</f>
        <v>0</v>
      </c>
      <c r="D38" s="8">
        <f>'CALCOLO-NON MODIFICARE'!AG38</f>
        <v>0</v>
      </c>
      <c r="E38" s="8">
        <f>'CALCOLO-NON MODIFICARE'!AH38</f>
        <v>0</v>
      </c>
      <c r="F38" s="8">
        <f>'CALCOLO-NON MODIFICARE'!AI38</f>
        <v>0</v>
      </c>
      <c r="G38" s="8">
        <f>'CALCOLO-NON MODIFICARE'!AB38+'CALCOLO-NON MODIFICARE'!AC38+'CALCOLO-NON MODIFICARE'!AD38+'CALCOLO-NON MODIFICARE'!AE38</f>
        <v>0</v>
      </c>
      <c r="H38" s="8">
        <f>'CALCOLO-NON MODIFICARE'!AK38</f>
        <v>0</v>
      </c>
      <c r="I38" s="8">
        <f>'CALCOLO-NON MODIFICARE'!AL38</f>
        <v>0</v>
      </c>
      <c r="J38" s="8">
        <f>'CALCOLO-NON MODIFICARE'!AN38</f>
        <v>0</v>
      </c>
      <c r="K38" s="8">
        <f t="shared" si="1"/>
        <v>0</v>
      </c>
      <c r="L38" s="8">
        <f>IF(K38&lt;&gt;0,K38+($S$11/'Dati Generali'!$I$19),0)</f>
        <v>0</v>
      </c>
      <c r="M38" s="8">
        <f t="shared" si="2"/>
        <v>0</v>
      </c>
      <c r="N38" s="8">
        <f t="shared" si="3"/>
        <v>0</v>
      </c>
      <c r="O38" s="12"/>
    </row>
    <row r="39" spans="1:15" x14ac:dyDescent="0.25">
      <c r="A39" s="15">
        <v>38</v>
      </c>
      <c r="B39" s="4" t="str">
        <f>IF('Dati Generali'!D66&lt;&gt;"",'Dati Generali'!D66,"")</f>
        <v/>
      </c>
      <c r="C39" s="7">
        <f>'Dati Generali'!G66</f>
        <v>0</v>
      </c>
      <c r="D39" s="8">
        <f>'CALCOLO-NON MODIFICARE'!AG39</f>
        <v>0</v>
      </c>
      <c r="E39" s="8">
        <f>'CALCOLO-NON MODIFICARE'!AH39</f>
        <v>0</v>
      </c>
      <c r="F39" s="8">
        <f>'CALCOLO-NON MODIFICARE'!AI39</f>
        <v>0</v>
      </c>
      <c r="G39" s="8">
        <f>'CALCOLO-NON MODIFICARE'!AB39+'CALCOLO-NON MODIFICARE'!AC39+'CALCOLO-NON MODIFICARE'!AD39+'CALCOLO-NON MODIFICARE'!AE39</f>
        <v>0</v>
      </c>
      <c r="H39" s="8">
        <f>'CALCOLO-NON MODIFICARE'!AK39</f>
        <v>0</v>
      </c>
      <c r="I39" s="8">
        <f>'CALCOLO-NON MODIFICARE'!AL39</f>
        <v>0</v>
      </c>
      <c r="J39" s="8">
        <f>'CALCOLO-NON MODIFICARE'!AN39</f>
        <v>0</v>
      </c>
      <c r="K39" s="8">
        <f t="shared" si="1"/>
        <v>0</v>
      </c>
      <c r="L39" s="8">
        <f>IF(K39&lt;&gt;0,K39+($S$11/'Dati Generali'!$I$19),0)</f>
        <v>0</v>
      </c>
      <c r="M39" s="8">
        <f t="shared" si="2"/>
        <v>0</v>
      </c>
      <c r="N39" s="8">
        <f t="shared" si="3"/>
        <v>0</v>
      </c>
      <c r="O39" s="12"/>
    </row>
    <row r="40" spans="1:15" x14ac:dyDescent="0.25">
      <c r="A40" s="15">
        <v>39</v>
      </c>
      <c r="B40" s="4" t="str">
        <f>IF('Dati Generali'!D67&lt;&gt;"",'Dati Generali'!D67,"")</f>
        <v/>
      </c>
      <c r="C40" s="7">
        <f>'Dati Generali'!G67</f>
        <v>0</v>
      </c>
      <c r="D40" s="8">
        <f>'CALCOLO-NON MODIFICARE'!AG40</f>
        <v>0</v>
      </c>
      <c r="E40" s="8">
        <f>'CALCOLO-NON MODIFICARE'!AH40</f>
        <v>0</v>
      </c>
      <c r="F40" s="8">
        <f>'CALCOLO-NON MODIFICARE'!AI40</f>
        <v>0</v>
      </c>
      <c r="G40" s="8">
        <f>'CALCOLO-NON MODIFICARE'!AB40+'CALCOLO-NON MODIFICARE'!AC40+'CALCOLO-NON MODIFICARE'!AD40+'CALCOLO-NON MODIFICARE'!AE40</f>
        <v>0</v>
      </c>
      <c r="H40" s="8">
        <f>'CALCOLO-NON MODIFICARE'!AK40</f>
        <v>0</v>
      </c>
      <c r="I40" s="8">
        <f>'CALCOLO-NON MODIFICARE'!AL40</f>
        <v>0</v>
      </c>
      <c r="J40" s="8">
        <f>'CALCOLO-NON MODIFICARE'!AN40</f>
        <v>0</v>
      </c>
      <c r="K40" s="8">
        <f t="shared" si="1"/>
        <v>0</v>
      </c>
      <c r="L40" s="8">
        <f>IF(K40&lt;&gt;0,K40+($S$11/'Dati Generali'!$I$19),0)</f>
        <v>0</v>
      </c>
      <c r="M40" s="8">
        <f t="shared" si="2"/>
        <v>0</v>
      </c>
      <c r="N40" s="8">
        <f t="shared" si="3"/>
        <v>0</v>
      </c>
      <c r="O40" s="12"/>
    </row>
    <row r="41" spans="1:15" x14ac:dyDescent="0.25">
      <c r="A41" s="15">
        <v>40</v>
      </c>
      <c r="B41" s="4" t="str">
        <f>IF('Dati Generali'!D68&lt;&gt;"",'Dati Generali'!D68,"")</f>
        <v/>
      </c>
      <c r="C41" s="7">
        <f>'Dati Generali'!G68</f>
        <v>0</v>
      </c>
      <c r="D41" s="8">
        <f>'CALCOLO-NON MODIFICARE'!AG41</f>
        <v>0</v>
      </c>
      <c r="E41" s="8">
        <f>'CALCOLO-NON MODIFICARE'!AH41</f>
        <v>0</v>
      </c>
      <c r="F41" s="8">
        <f>'CALCOLO-NON MODIFICARE'!AI41</f>
        <v>0</v>
      </c>
      <c r="G41" s="8">
        <f>'CALCOLO-NON MODIFICARE'!AB41+'CALCOLO-NON MODIFICARE'!AC41+'CALCOLO-NON MODIFICARE'!AD41+'CALCOLO-NON MODIFICARE'!AE41</f>
        <v>0</v>
      </c>
      <c r="H41" s="8">
        <f>'CALCOLO-NON MODIFICARE'!AK41</f>
        <v>0</v>
      </c>
      <c r="I41" s="8">
        <f>'CALCOLO-NON MODIFICARE'!AL41</f>
        <v>0</v>
      </c>
      <c r="J41" s="8">
        <f>'CALCOLO-NON MODIFICARE'!AN41</f>
        <v>0</v>
      </c>
      <c r="K41" s="8">
        <f t="shared" si="1"/>
        <v>0</v>
      </c>
      <c r="L41" s="8">
        <f>IF(K41&lt;&gt;0,K41+($S$11/'Dati Generali'!$I$19),0)</f>
        <v>0</v>
      </c>
      <c r="M41" s="8">
        <f t="shared" si="2"/>
        <v>0</v>
      </c>
      <c r="N41" s="8">
        <f t="shared" si="3"/>
        <v>0</v>
      </c>
      <c r="O41" s="12"/>
    </row>
    <row r="42" spans="1:15" x14ac:dyDescent="0.25">
      <c r="A42" s="15">
        <v>41</v>
      </c>
      <c r="B42" s="4" t="str">
        <f>IF('Dati Generali'!D69&lt;&gt;"",'Dati Generali'!D69,"")</f>
        <v/>
      </c>
      <c r="C42" s="7">
        <f>'Dati Generali'!G69</f>
        <v>0</v>
      </c>
      <c r="D42" s="8">
        <f>'CALCOLO-NON MODIFICARE'!AG42</f>
        <v>0</v>
      </c>
      <c r="E42" s="8">
        <f>'CALCOLO-NON MODIFICARE'!AH42</f>
        <v>0</v>
      </c>
      <c r="F42" s="8">
        <f>'CALCOLO-NON MODIFICARE'!AI42</f>
        <v>0</v>
      </c>
      <c r="G42" s="8">
        <f>'CALCOLO-NON MODIFICARE'!AB42+'CALCOLO-NON MODIFICARE'!AC42+'CALCOLO-NON MODIFICARE'!AD42+'CALCOLO-NON MODIFICARE'!AE42</f>
        <v>0</v>
      </c>
      <c r="H42" s="8">
        <f>'CALCOLO-NON MODIFICARE'!AK42</f>
        <v>0</v>
      </c>
      <c r="I42" s="8">
        <f>'CALCOLO-NON MODIFICARE'!AL42</f>
        <v>0</v>
      </c>
      <c r="J42" s="8">
        <f>'CALCOLO-NON MODIFICARE'!AN42</f>
        <v>0</v>
      </c>
      <c r="K42" s="8">
        <f t="shared" si="1"/>
        <v>0</v>
      </c>
      <c r="L42" s="8">
        <f>IF(K42&lt;&gt;0,K42+($S$11/'Dati Generali'!$I$19),0)</f>
        <v>0</v>
      </c>
      <c r="M42" s="8">
        <f t="shared" si="2"/>
        <v>0</v>
      </c>
      <c r="N42" s="8">
        <f t="shared" si="3"/>
        <v>0</v>
      </c>
      <c r="O42" s="12"/>
    </row>
    <row r="43" spans="1:15" x14ac:dyDescent="0.25">
      <c r="A43" s="15">
        <v>42</v>
      </c>
      <c r="B43" s="4" t="str">
        <f>IF('Dati Generali'!D70&lt;&gt;"",'Dati Generali'!D70,"")</f>
        <v/>
      </c>
      <c r="C43" s="7">
        <f>'Dati Generali'!G70</f>
        <v>0</v>
      </c>
      <c r="D43" s="8">
        <f>'CALCOLO-NON MODIFICARE'!AG43</f>
        <v>0</v>
      </c>
      <c r="E43" s="8">
        <f>'CALCOLO-NON MODIFICARE'!AH43</f>
        <v>0</v>
      </c>
      <c r="F43" s="8">
        <f>'CALCOLO-NON MODIFICARE'!AI43</f>
        <v>0</v>
      </c>
      <c r="G43" s="8">
        <f>'CALCOLO-NON MODIFICARE'!AB43+'CALCOLO-NON MODIFICARE'!AC43+'CALCOLO-NON MODIFICARE'!AD43+'CALCOLO-NON MODIFICARE'!AE43</f>
        <v>0</v>
      </c>
      <c r="H43" s="8">
        <f>'CALCOLO-NON MODIFICARE'!AK43</f>
        <v>0</v>
      </c>
      <c r="I43" s="8">
        <f>'CALCOLO-NON MODIFICARE'!AL43</f>
        <v>0</v>
      </c>
      <c r="J43" s="8">
        <f>'CALCOLO-NON MODIFICARE'!AN43</f>
        <v>0</v>
      </c>
      <c r="K43" s="8">
        <f t="shared" si="1"/>
        <v>0</v>
      </c>
      <c r="L43" s="8">
        <f>IF(K43&lt;&gt;0,K43+($S$11/'Dati Generali'!$I$19),0)</f>
        <v>0</v>
      </c>
      <c r="M43" s="8">
        <f t="shared" si="2"/>
        <v>0</v>
      </c>
      <c r="N43" s="8">
        <f t="shared" si="3"/>
        <v>0</v>
      </c>
      <c r="O43" s="12"/>
    </row>
    <row r="44" spans="1:15" x14ac:dyDescent="0.25">
      <c r="A44" s="15">
        <v>43</v>
      </c>
      <c r="B44" s="4" t="str">
        <f>IF('Dati Generali'!D71&lt;&gt;"",'Dati Generali'!D71,"")</f>
        <v/>
      </c>
      <c r="C44" s="7">
        <f>'Dati Generali'!G71</f>
        <v>0</v>
      </c>
      <c r="D44" s="8">
        <f>'CALCOLO-NON MODIFICARE'!AG44</f>
        <v>0</v>
      </c>
      <c r="E44" s="8">
        <f>'CALCOLO-NON MODIFICARE'!AH44</f>
        <v>0</v>
      </c>
      <c r="F44" s="8">
        <f>'CALCOLO-NON MODIFICARE'!AI44</f>
        <v>0</v>
      </c>
      <c r="G44" s="8">
        <f>'CALCOLO-NON MODIFICARE'!AB44+'CALCOLO-NON MODIFICARE'!AC44+'CALCOLO-NON MODIFICARE'!AD44+'CALCOLO-NON MODIFICARE'!AE44</f>
        <v>0</v>
      </c>
      <c r="H44" s="8">
        <f>'CALCOLO-NON MODIFICARE'!AK44</f>
        <v>0</v>
      </c>
      <c r="I44" s="8">
        <f>'CALCOLO-NON MODIFICARE'!AL44</f>
        <v>0</v>
      </c>
      <c r="J44" s="8">
        <f>'CALCOLO-NON MODIFICARE'!AN44</f>
        <v>0</v>
      </c>
      <c r="K44" s="8">
        <f t="shared" si="1"/>
        <v>0</v>
      </c>
      <c r="L44" s="8">
        <f>IF(K44&lt;&gt;0,K44+($S$11/'Dati Generali'!$I$19),0)</f>
        <v>0</v>
      </c>
      <c r="M44" s="8">
        <f t="shared" si="2"/>
        <v>0</v>
      </c>
      <c r="N44" s="8">
        <f t="shared" si="3"/>
        <v>0</v>
      </c>
      <c r="O44" s="12"/>
    </row>
    <row r="45" spans="1:15" x14ac:dyDescent="0.25">
      <c r="A45" s="15">
        <v>44</v>
      </c>
      <c r="B45" s="4" t="str">
        <f>IF('Dati Generali'!D72&lt;&gt;"",'Dati Generali'!D72,"")</f>
        <v/>
      </c>
      <c r="C45" s="7">
        <f>'Dati Generali'!G72</f>
        <v>0</v>
      </c>
      <c r="D45" s="8">
        <f>'CALCOLO-NON MODIFICARE'!AG45</f>
        <v>0</v>
      </c>
      <c r="E45" s="8">
        <f>'CALCOLO-NON MODIFICARE'!AH45</f>
        <v>0</v>
      </c>
      <c r="F45" s="8">
        <f>'CALCOLO-NON MODIFICARE'!AI45</f>
        <v>0</v>
      </c>
      <c r="G45" s="8">
        <f>'CALCOLO-NON MODIFICARE'!AB45+'CALCOLO-NON MODIFICARE'!AC45+'CALCOLO-NON MODIFICARE'!AD45+'CALCOLO-NON MODIFICARE'!AE45</f>
        <v>0</v>
      </c>
      <c r="H45" s="8">
        <f>'CALCOLO-NON MODIFICARE'!AK45</f>
        <v>0</v>
      </c>
      <c r="I45" s="8">
        <f>'CALCOLO-NON MODIFICARE'!AL45</f>
        <v>0</v>
      </c>
      <c r="J45" s="8">
        <f>'CALCOLO-NON MODIFICARE'!AN45</f>
        <v>0</v>
      </c>
      <c r="K45" s="8">
        <f t="shared" si="1"/>
        <v>0</v>
      </c>
      <c r="L45" s="8">
        <f>IF(K45&lt;&gt;0,K45+($S$11/'Dati Generali'!$I$19),0)</f>
        <v>0</v>
      </c>
      <c r="M45" s="8">
        <f t="shared" si="2"/>
        <v>0</v>
      </c>
      <c r="N45" s="8">
        <f t="shared" si="3"/>
        <v>0</v>
      </c>
      <c r="O45" s="12"/>
    </row>
    <row r="46" spans="1:15" x14ac:dyDescent="0.25">
      <c r="A46" s="15">
        <v>45</v>
      </c>
      <c r="B46" s="4" t="str">
        <f>IF('Dati Generali'!D73&lt;&gt;"",'Dati Generali'!D73,"")</f>
        <v/>
      </c>
      <c r="C46" s="7">
        <f>'Dati Generali'!G73</f>
        <v>0</v>
      </c>
      <c r="D46" s="8">
        <f>'CALCOLO-NON MODIFICARE'!AG46</f>
        <v>0</v>
      </c>
      <c r="E46" s="8">
        <f>'CALCOLO-NON MODIFICARE'!AH46</f>
        <v>0</v>
      </c>
      <c r="F46" s="8">
        <f>'CALCOLO-NON MODIFICARE'!AI46</f>
        <v>0</v>
      </c>
      <c r="G46" s="8">
        <f>'CALCOLO-NON MODIFICARE'!AB46+'CALCOLO-NON MODIFICARE'!AC46+'CALCOLO-NON MODIFICARE'!AD46+'CALCOLO-NON MODIFICARE'!AE46</f>
        <v>0</v>
      </c>
      <c r="H46" s="8">
        <f>'CALCOLO-NON MODIFICARE'!AK46</f>
        <v>0</v>
      </c>
      <c r="I46" s="8">
        <f>'CALCOLO-NON MODIFICARE'!AL46</f>
        <v>0</v>
      </c>
      <c r="J46" s="8">
        <f>'CALCOLO-NON MODIFICARE'!AN46</f>
        <v>0</v>
      </c>
      <c r="K46" s="8">
        <f t="shared" si="1"/>
        <v>0</v>
      </c>
      <c r="L46" s="8">
        <f>IF(K46&lt;&gt;0,K46+($S$11/'Dati Generali'!$I$19),0)</f>
        <v>0</v>
      </c>
      <c r="M46" s="8">
        <f t="shared" si="2"/>
        <v>0</v>
      </c>
      <c r="N46" s="8">
        <f t="shared" si="3"/>
        <v>0</v>
      </c>
      <c r="O46" s="12"/>
    </row>
    <row r="47" spans="1:15" x14ac:dyDescent="0.25">
      <c r="A47" s="15">
        <v>46</v>
      </c>
      <c r="B47" s="4" t="str">
        <f>IF('Dati Generali'!D74&lt;&gt;"",'Dati Generali'!D74,"")</f>
        <v/>
      </c>
      <c r="C47" s="7">
        <f>'Dati Generali'!G74</f>
        <v>0</v>
      </c>
      <c r="D47" s="8">
        <f>'CALCOLO-NON MODIFICARE'!AG47</f>
        <v>0</v>
      </c>
      <c r="E47" s="8">
        <f>'CALCOLO-NON MODIFICARE'!AH47</f>
        <v>0</v>
      </c>
      <c r="F47" s="8">
        <f>'CALCOLO-NON MODIFICARE'!AI47</f>
        <v>0</v>
      </c>
      <c r="G47" s="8">
        <f>'CALCOLO-NON MODIFICARE'!AB47+'CALCOLO-NON MODIFICARE'!AC47+'CALCOLO-NON MODIFICARE'!AD47+'CALCOLO-NON MODIFICARE'!AE47</f>
        <v>0</v>
      </c>
      <c r="H47" s="8">
        <f>'CALCOLO-NON MODIFICARE'!AK47</f>
        <v>0</v>
      </c>
      <c r="I47" s="8">
        <f>'CALCOLO-NON MODIFICARE'!AL47</f>
        <v>0</v>
      </c>
      <c r="J47" s="8">
        <f>'CALCOLO-NON MODIFICARE'!AN47</f>
        <v>0</v>
      </c>
      <c r="K47" s="8">
        <f t="shared" si="1"/>
        <v>0</v>
      </c>
      <c r="L47" s="8">
        <f>IF(K47&lt;&gt;0,K47+($S$11/'Dati Generali'!$I$19),0)</f>
        <v>0</v>
      </c>
      <c r="M47" s="8">
        <f t="shared" si="2"/>
        <v>0</v>
      </c>
      <c r="N47" s="8">
        <f t="shared" si="3"/>
        <v>0</v>
      </c>
      <c r="O47" s="12"/>
    </row>
    <row r="48" spans="1:15" x14ac:dyDescent="0.25">
      <c r="A48" s="15">
        <v>47</v>
      </c>
      <c r="B48" s="4" t="str">
        <f>IF('Dati Generali'!D75&lt;&gt;"",'Dati Generali'!D75,"")</f>
        <v/>
      </c>
      <c r="C48" s="7">
        <f>'Dati Generali'!G75</f>
        <v>0</v>
      </c>
      <c r="D48" s="8">
        <f>'CALCOLO-NON MODIFICARE'!AG48</f>
        <v>0</v>
      </c>
      <c r="E48" s="8">
        <f>'CALCOLO-NON MODIFICARE'!AH48</f>
        <v>0</v>
      </c>
      <c r="F48" s="8">
        <f>'CALCOLO-NON MODIFICARE'!AI48</f>
        <v>0</v>
      </c>
      <c r="G48" s="8">
        <f>'CALCOLO-NON MODIFICARE'!AB48+'CALCOLO-NON MODIFICARE'!AC48+'CALCOLO-NON MODIFICARE'!AD48+'CALCOLO-NON MODIFICARE'!AE48</f>
        <v>0</v>
      </c>
      <c r="H48" s="8">
        <f>'CALCOLO-NON MODIFICARE'!AK48</f>
        <v>0</v>
      </c>
      <c r="I48" s="8">
        <f>'CALCOLO-NON MODIFICARE'!AL48</f>
        <v>0</v>
      </c>
      <c r="J48" s="8">
        <f>'CALCOLO-NON MODIFICARE'!AN48</f>
        <v>0</v>
      </c>
      <c r="K48" s="8">
        <f t="shared" si="1"/>
        <v>0</v>
      </c>
      <c r="L48" s="8">
        <f>IF(K48&lt;&gt;0,K48+($S$11/'Dati Generali'!$I$19),0)</f>
        <v>0</v>
      </c>
      <c r="M48" s="8">
        <f t="shared" si="2"/>
        <v>0</v>
      </c>
      <c r="N48" s="8">
        <f t="shared" si="3"/>
        <v>0</v>
      </c>
      <c r="O48" s="12"/>
    </row>
    <row r="49" spans="1:15" x14ac:dyDescent="0.25">
      <c r="A49" s="15">
        <v>48</v>
      </c>
      <c r="B49" s="4" t="str">
        <f>IF('Dati Generali'!D76&lt;&gt;"",'Dati Generali'!D76,"")</f>
        <v/>
      </c>
      <c r="C49" s="7">
        <f>'Dati Generali'!G76</f>
        <v>0</v>
      </c>
      <c r="D49" s="8">
        <f>'CALCOLO-NON MODIFICARE'!AG49</f>
        <v>0</v>
      </c>
      <c r="E49" s="8">
        <f>'CALCOLO-NON MODIFICARE'!AH49</f>
        <v>0</v>
      </c>
      <c r="F49" s="8">
        <f>'CALCOLO-NON MODIFICARE'!AI49</f>
        <v>0</v>
      </c>
      <c r="G49" s="8">
        <f>'CALCOLO-NON MODIFICARE'!AB49+'CALCOLO-NON MODIFICARE'!AC49+'CALCOLO-NON MODIFICARE'!AD49+'CALCOLO-NON MODIFICARE'!AE49</f>
        <v>0</v>
      </c>
      <c r="H49" s="8">
        <f>'CALCOLO-NON MODIFICARE'!AK49</f>
        <v>0</v>
      </c>
      <c r="I49" s="8">
        <f>'CALCOLO-NON MODIFICARE'!AL49</f>
        <v>0</v>
      </c>
      <c r="J49" s="8">
        <f>'CALCOLO-NON MODIFICARE'!AN49</f>
        <v>0</v>
      </c>
      <c r="K49" s="8">
        <f t="shared" si="1"/>
        <v>0</v>
      </c>
      <c r="L49" s="8">
        <f>IF(K49&lt;&gt;0,K49+($S$11/'Dati Generali'!$I$19),0)</f>
        <v>0</v>
      </c>
      <c r="M49" s="8">
        <f t="shared" si="2"/>
        <v>0</v>
      </c>
      <c r="N49" s="8">
        <f t="shared" si="3"/>
        <v>0</v>
      </c>
      <c r="O49" s="12"/>
    </row>
    <row r="50" spans="1:15" x14ac:dyDescent="0.25">
      <c r="A50" s="15">
        <v>49</v>
      </c>
      <c r="B50" s="4" t="str">
        <f>IF('Dati Generali'!D77&lt;&gt;"",'Dati Generali'!D77,"")</f>
        <v/>
      </c>
      <c r="C50" s="7">
        <f>'Dati Generali'!G77</f>
        <v>0</v>
      </c>
      <c r="D50" s="8">
        <f>'CALCOLO-NON MODIFICARE'!AG50</f>
        <v>0</v>
      </c>
      <c r="E50" s="8">
        <f>'CALCOLO-NON MODIFICARE'!AH50</f>
        <v>0</v>
      </c>
      <c r="F50" s="8">
        <f>'CALCOLO-NON MODIFICARE'!AI50</f>
        <v>0</v>
      </c>
      <c r="G50" s="8">
        <f>'CALCOLO-NON MODIFICARE'!AB50+'CALCOLO-NON MODIFICARE'!AC50+'CALCOLO-NON MODIFICARE'!AD50+'CALCOLO-NON MODIFICARE'!AE50</f>
        <v>0</v>
      </c>
      <c r="H50" s="8">
        <f>'CALCOLO-NON MODIFICARE'!AK50</f>
        <v>0</v>
      </c>
      <c r="I50" s="8">
        <f>'CALCOLO-NON MODIFICARE'!AL50</f>
        <v>0</v>
      </c>
      <c r="J50" s="8">
        <f>'CALCOLO-NON MODIFICARE'!AN50</f>
        <v>0</v>
      </c>
      <c r="K50" s="8">
        <f t="shared" si="1"/>
        <v>0</v>
      </c>
      <c r="L50" s="8">
        <f>IF(K50&lt;&gt;0,K50+($S$11/'Dati Generali'!$I$19),0)</f>
        <v>0</v>
      </c>
      <c r="M50" s="8">
        <f t="shared" si="2"/>
        <v>0</v>
      </c>
      <c r="N50" s="8">
        <f t="shared" si="3"/>
        <v>0</v>
      </c>
      <c r="O50" s="12"/>
    </row>
    <row r="51" spans="1:15" x14ac:dyDescent="0.25">
      <c r="A51" s="15">
        <v>50</v>
      </c>
      <c r="B51" s="4" t="str">
        <f>IF('Dati Generali'!D78&lt;&gt;"",'Dati Generali'!D78,"")</f>
        <v/>
      </c>
      <c r="C51" s="7">
        <f>'Dati Generali'!G78</f>
        <v>0</v>
      </c>
      <c r="D51" s="8">
        <f>'CALCOLO-NON MODIFICARE'!AG51</f>
        <v>0</v>
      </c>
      <c r="E51" s="8">
        <f>'CALCOLO-NON MODIFICARE'!AH51</f>
        <v>0</v>
      </c>
      <c r="F51" s="8">
        <f>'CALCOLO-NON MODIFICARE'!AI51</f>
        <v>0</v>
      </c>
      <c r="G51" s="8">
        <f>'CALCOLO-NON MODIFICARE'!AB51+'CALCOLO-NON MODIFICARE'!AC51+'CALCOLO-NON MODIFICARE'!AD51+'CALCOLO-NON MODIFICARE'!AE51</f>
        <v>0</v>
      </c>
      <c r="H51" s="8">
        <f>'CALCOLO-NON MODIFICARE'!AK51</f>
        <v>0</v>
      </c>
      <c r="I51" s="8">
        <f>'CALCOLO-NON MODIFICARE'!AL51</f>
        <v>0</v>
      </c>
      <c r="J51" s="8">
        <f>'CALCOLO-NON MODIFICARE'!AN51</f>
        <v>0</v>
      </c>
      <c r="K51" s="8">
        <f t="shared" si="1"/>
        <v>0</v>
      </c>
      <c r="L51" s="8">
        <f>IF(K51&lt;&gt;0,K51+($S$11/'Dati Generali'!$I$19),0)</f>
        <v>0</v>
      </c>
      <c r="M51" s="8">
        <f t="shared" si="2"/>
        <v>0</v>
      </c>
      <c r="N51" s="8">
        <f t="shared" si="3"/>
        <v>0</v>
      </c>
      <c r="O51" s="12"/>
    </row>
    <row r="52" spans="1:15" x14ac:dyDescent="0.25">
      <c r="A52" s="15">
        <v>51</v>
      </c>
      <c r="B52" s="4" t="str">
        <f>IF('Dati Generali'!D79&lt;&gt;"",'Dati Generali'!D79,"")</f>
        <v/>
      </c>
      <c r="C52" s="7">
        <f>'Dati Generali'!G79</f>
        <v>0</v>
      </c>
      <c r="D52" s="8">
        <f>'CALCOLO-NON MODIFICARE'!AG52</f>
        <v>0</v>
      </c>
      <c r="E52" s="8">
        <f>'CALCOLO-NON MODIFICARE'!AH52</f>
        <v>0</v>
      </c>
      <c r="F52" s="8">
        <f>'CALCOLO-NON MODIFICARE'!AI52</f>
        <v>0</v>
      </c>
      <c r="G52" s="8">
        <f>'CALCOLO-NON MODIFICARE'!AB52+'CALCOLO-NON MODIFICARE'!AC52+'CALCOLO-NON MODIFICARE'!AD52+'CALCOLO-NON MODIFICARE'!AE52</f>
        <v>0</v>
      </c>
      <c r="H52" s="8">
        <f>'CALCOLO-NON MODIFICARE'!AK52</f>
        <v>0</v>
      </c>
      <c r="I52" s="8">
        <f>'CALCOLO-NON MODIFICARE'!AL52</f>
        <v>0</v>
      </c>
      <c r="J52" s="8">
        <f>'CALCOLO-NON MODIFICARE'!AN52</f>
        <v>0</v>
      </c>
      <c r="K52" s="8">
        <f t="shared" si="1"/>
        <v>0</v>
      </c>
      <c r="L52" s="8">
        <f>IF(K52&lt;&gt;0,K52+($S$11/'Dati Generali'!$I$19),0)</f>
        <v>0</v>
      </c>
      <c r="M52" s="8">
        <f t="shared" si="2"/>
        <v>0</v>
      </c>
      <c r="N52" s="8">
        <f t="shared" si="3"/>
        <v>0</v>
      </c>
      <c r="O52" s="12"/>
    </row>
    <row r="53" spans="1:15" x14ac:dyDescent="0.25">
      <c r="A53" s="15">
        <v>52</v>
      </c>
      <c r="B53" s="4" t="str">
        <f>IF('Dati Generali'!D80&lt;&gt;"",'Dati Generali'!D80,"")</f>
        <v/>
      </c>
      <c r="C53" s="7">
        <f>'Dati Generali'!G80</f>
        <v>0</v>
      </c>
      <c r="D53" s="8">
        <f>'CALCOLO-NON MODIFICARE'!AG53</f>
        <v>0</v>
      </c>
      <c r="E53" s="8">
        <f>'CALCOLO-NON MODIFICARE'!AH53</f>
        <v>0</v>
      </c>
      <c r="F53" s="8">
        <f>'CALCOLO-NON MODIFICARE'!AI53</f>
        <v>0</v>
      </c>
      <c r="G53" s="8">
        <f>'CALCOLO-NON MODIFICARE'!AB53+'CALCOLO-NON MODIFICARE'!AC53+'CALCOLO-NON MODIFICARE'!AD53+'CALCOLO-NON MODIFICARE'!AE53</f>
        <v>0</v>
      </c>
      <c r="H53" s="8">
        <f>'CALCOLO-NON MODIFICARE'!AK53</f>
        <v>0</v>
      </c>
      <c r="I53" s="8">
        <f>'CALCOLO-NON MODIFICARE'!AL53</f>
        <v>0</v>
      </c>
      <c r="J53" s="8">
        <f>'CALCOLO-NON MODIFICARE'!AN53</f>
        <v>0</v>
      </c>
      <c r="K53" s="8">
        <f t="shared" si="1"/>
        <v>0</v>
      </c>
      <c r="L53" s="8">
        <f>IF(K53&lt;&gt;0,K53+($S$11/'Dati Generali'!$I$19),0)</f>
        <v>0</v>
      </c>
      <c r="M53" s="8">
        <f t="shared" si="2"/>
        <v>0</v>
      </c>
      <c r="N53" s="8">
        <f t="shared" si="3"/>
        <v>0</v>
      </c>
      <c r="O53" s="12"/>
    </row>
    <row r="54" spans="1:15" x14ac:dyDescent="0.25">
      <c r="A54" s="15">
        <v>53</v>
      </c>
      <c r="B54" s="4" t="str">
        <f>IF('Dati Generali'!D81&lt;&gt;"",'Dati Generali'!D81,"")</f>
        <v/>
      </c>
      <c r="C54" s="7">
        <f>'Dati Generali'!G81</f>
        <v>0</v>
      </c>
      <c r="D54" s="8">
        <f>'CALCOLO-NON MODIFICARE'!AG54</f>
        <v>0</v>
      </c>
      <c r="E54" s="8">
        <f>'CALCOLO-NON MODIFICARE'!AH54</f>
        <v>0</v>
      </c>
      <c r="F54" s="8">
        <f>'CALCOLO-NON MODIFICARE'!AI54</f>
        <v>0</v>
      </c>
      <c r="G54" s="8">
        <f>'CALCOLO-NON MODIFICARE'!AB54+'CALCOLO-NON MODIFICARE'!AC54+'CALCOLO-NON MODIFICARE'!AD54+'CALCOLO-NON MODIFICARE'!AE54</f>
        <v>0</v>
      </c>
      <c r="H54" s="8">
        <f>'CALCOLO-NON MODIFICARE'!AK54</f>
        <v>0</v>
      </c>
      <c r="I54" s="8">
        <f>'CALCOLO-NON MODIFICARE'!AL54</f>
        <v>0</v>
      </c>
      <c r="J54" s="8">
        <f>'CALCOLO-NON MODIFICARE'!AN54</f>
        <v>0</v>
      </c>
      <c r="K54" s="8">
        <f t="shared" si="1"/>
        <v>0</v>
      </c>
      <c r="L54" s="8">
        <f>IF(K54&lt;&gt;0,K54+($S$11/'Dati Generali'!$I$19),0)</f>
        <v>0</v>
      </c>
      <c r="M54" s="8">
        <f t="shared" si="2"/>
        <v>0</v>
      </c>
      <c r="N54" s="8">
        <f t="shared" si="3"/>
        <v>0</v>
      </c>
      <c r="O54" s="12"/>
    </row>
    <row r="55" spans="1:15" x14ac:dyDescent="0.25">
      <c r="A55" s="15">
        <v>54</v>
      </c>
      <c r="B55" s="4" t="str">
        <f>IF('Dati Generali'!D82&lt;&gt;"",'Dati Generali'!D82,"")</f>
        <v/>
      </c>
      <c r="C55" s="7">
        <f>'Dati Generali'!G82</f>
        <v>0</v>
      </c>
      <c r="D55" s="8">
        <f>'CALCOLO-NON MODIFICARE'!AG55</f>
        <v>0</v>
      </c>
      <c r="E55" s="8">
        <f>'CALCOLO-NON MODIFICARE'!AH55</f>
        <v>0</v>
      </c>
      <c r="F55" s="8">
        <f>'CALCOLO-NON MODIFICARE'!AI55</f>
        <v>0</v>
      </c>
      <c r="G55" s="8">
        <f>'CALCOLO-NON MODIFICARE'!AB55+'CALCOLO-NON MODIFICARE'!AC55+'CALCOLO-NON MODIFICARE'!AD55+'CALCOLO-NON MODIFICARE'!AE55</f>
        <v>0</v>
      </c>
      <c r="H55" s="8">
        <f>'CALCOLO-NON MODIFICARE'!AK55</f>
        <v>0</v>
      </c>
      <c r="I55" s="8">
        <f>'CALCOLO-NON MODIFICARE'!AL55</f>
        <v>0</v>
      </c>
      <c r="J55" s="8">
        <f>'CALCOLO-NON MODIFICARE'!AN55</f>
        <v>0</v>
      </c>
      <c r="K55" s="8">
        <f t="shared" si="1"/>
        <v>0</v>
      </c>
      <c r="L55" s="8">
        <f>IF(K55&lt;&gt;0,K55+($S$11/'Dati Generali'!$I$19),0)</f>
        <v>0</v>
      </c>
      <c r="M55" s="8">
        <f t="shared" si="2"/>
        <v>0</v>
      </c>
      <c r="N55" s="8">
        <f t="shared" si="3"/>
        <v>0</v>
      </c>
      <c r="O55" s="12"/>
    </row>
    <row r="56" spans="1:15" x14ac:dyDescent="0.25">
      <c r="A56" s="15">
        <v>55</v>
      </c>
      <c r="B56" s="4" t="str">
        <f>IF('Dati Generali'!D83&lt;&gt;"",'Dati Generali'!D83,"")</f>
        <v/>
      </c>
      <c r="C56" s="7">
        <f>'Dati Generali'!G83</f>
        <v>0</v>
      </c>
      <c r="D56" s="8">
        <f>'CALCOLO-NON MODIFICARE'!AG56</f>
        <v>0</v>
      </c>
      <c r="E56" s="8">
        <f>'CALCOLO-NON MODIFICARE'!AH56</f>
        <v>0</v>
      </c>
      <c r="F56" s="8">
        <f>'CALCOLO-NON MODIFICARE'!AI56</f>
        <v>0</v>
      </c>
      <c r="G56" s="8">
        <f>'CALCOLO-NON MODIFICARE'!AB56+'CALCOLO-NON MODIFICARE'!AC56+'CALCOLO-NON MODIFICARE'!AD56+'CALCOLO-NON MODIFICARE'!AE56</f>
        <v>0</v>
      </c>
      <c r="H56" s="8">
        <f>'CALCOLO-NON MODIFICARE'!AK56</f>
        <v>0</v>
      </c>
      <c r="I56" s="8">
        <f>'CALCOLO-NON MODIFICARE'!AL56</f>
        <v>0</v>
      </c>
      <c r="J56" s="8">
        <f>'CALCOLO-NON MODIFICARE'!AN56</f>
        <v>0</v>
      </c>
      <c r="K56" s="8">
        <f t="shared" si="1"/>
        <v>0</v>
      </c>
      <c r="L56" s="8">
        <f>IF(K56&lt;&gt;0,K56+($S$11/'Dati Generali'!$I$19),0)</f>
        <v>0</v>
      </c>
      <c r="M56" s="8">
        <f t="shared" si="2"/>
        <v>0</v>
      </c>
      <c r="N56" s="8">
        <f t="shared" si="3"/>
        <v>0</v>
      </c>
      <c r="O56" s="12"/>
    </row>
    <row r="57" spans="1:15" x14ac:dyDescent="0.25">
      <c r="A57" s="15">
        <v>56</v>
      </c>
      <c r="B57" s="4" t="str">
        <f>IF('Dati Generali'!D84&lt;&gt;"",'Dati Generali'!D84,"")</f>
        <v/>
      </c>
      <c r="C57" s="7">
        <f>'Dati Generali'!G84</f>
        <v>0</v>
      </c>
      <c r="D57" s="8">
        <f>'CALCOLO-NON MODIFICARE'!AG57</f>
        <v>0</v>
      </c>
      <c r="E57" s="8">
        <f>'CALCOLO-NON MODIFICARE'!AH57</f>
        <v>0</v>
      </c>
      <c r="F57" s="8">
        <f>'CALCOLO-NON MODIFICARE'!AI57</f>
        <v>0</v>
      </c>
      <c r="G57" s="8">
        <f>'CALCOLO-NON MODIFICARE'!AB57+'CALCOLO-NON MODIFICARE'!AC57+'CALCOLO-NON MODIFICARE'!AD57+'CALCOLO-NON MODIFICARE'!AE57</f>
        <v>0</v>
      </c>
      <c r="H57" s="8">
        <f>'CALCOLO-NON MODIFICARE'!AK57</f>
        <v>0</v>
      </c>
      <c r="I57" s="8">
        <f>'CALCOLO-NON MODIFICARE'!AL57</f>
        <v>0</v>
      </c>
      <c r="J57" s="8">
        <f>'CALCOLO-NON MODIFICARE'!AN57</f>
        <v>0</v>
      </c>
      <c r="K57" s="8">
        <f t="shared" si="1"/>
        <v>0</v>
      </c>
      <c r="L57" s="8">
        <f>IF(K57&lt;&gt;0,K57+($S$11/'Dati Generali'!$I$19),0)</f>
        <v>0</v>
      </c>
      <c r="M57" s="8">
        <f t="shared" si="2"/>
        <v>0</v>
      </c>
      <c r="N57" s="8">
        <f t="shared" si="3"/>
        <v>0</v>
      </c>
      <c r="O57" s="12"/>
    </row>
    <row r="58" spans="1:15" x14ac:dyDescent="0.25">
      <c r="A58" s="15">
        <v>57</v>
      </c>
      <c r="B58" s="4" t="str">
        <f>IF('Dati Generali'!D85&lt;&gt;"",'Dati Generali'!D85,"")</f>
        <v/>
      </c>
      <c r="C58" s="7">
        <f>'Dati Generali'!G85</f>
        <v>0</v>
      </c>
      <c r="D58" s="8">
        <f>'CALCOLO-NON MODIFICARE'!AG58</f>
        <v>0</v>
      </c>
      <c r="E58" s="8">
        <f>'CALCOLO-NON MODIFICARE'!AH58</f>
        <v>0</v>
      </c>
      <c r="F58" s="8">
        <f>'CALCOLO-NON MODIFICARE'!AI58</f>
        <v>0</v>
      </c>
      <c r="G58" s="8">
        <f>'CALCOLO-NON MODIFICARE'!AB58+'CALCOLO-NON MODIFICARE'!AC58+'CALCOLO-NON MODIFICARE'!AD58+'CALCOLO-NON MODIFICARE'!AE58</f>
        <v>0</v>
      </c>
      <c r="H58" s="8">
        <f>'CALCOLO-NON MODIFICARE'!AK58</f>
        <v>0</v>
      </c>
      <c r="I58" s="8">
        <f>'CALCOLO-NON MODIFICARE'!AL58</f>
        <v>0</v>
      </c>
      <c r="J58" s="8">
        <f>'CALCOLO-NON MODIFICARE'!AN58</f>
        <v>0</v>
      </c>
      <c r="K58" s="8">
        <f t="shared" si="1"/>
        <v>0</v>
      </c>
      <c r="L58" s="8">
        <f>IF(K58&lt;&gt;0,K58+($S$11/'Dati Generali'!$I$19),0)</f>
        <v>0</v>
      </c>
      <c r="M58" s="8">
        <f t="shared" si="2"/>
        <v>0</v>
      </c>
      <c r="N58" s="8">
        <f t="shared" si="3"/>
        <v>0</v>
      </c>
      <c r="O58" s="12"/>
    </row>
    <row r="59" spans="1:15" x14ac:dyDescent="0.25">
      <c r="A59" s="15">
        <v>58</v>
      </c>
      <c r="B59" s="4" t="str">
        <f>IF('Dati Generali'!D86&lt;&gt;"",'Dati Generali'!D86,"")</f>
        <v/>
      </c>
      <c r="C59" s="7">
        <f>'Dati Generali'!G86</f>
        <v>0</v>
      </c>
      <c r="D59" s="8">
        <f>'CALCOLO-NON MODIFICARE'!AG59</f>
        <v>0</v>
      </c>
      <c r="E59" s="8">
        <f>'CALCOLO-NON MODIFICARE'!AH59</f>
        <v>0</v>
      </c>
      <c r="F59" s="8">
        <f>'CALCOLO-NON MODIFICARE'!AI59</f>
        <v>0</v>
      </c>
      <c r="G59" s="8">
        <f>'CALCOLO-NON MODIFICARE'!AB59+'CALCOLO-NON MODIFICARE'!AC59+'CALCOLO-NON MODIFICARE'!AD59+'CALCOLO-NON MODIFICARE'!AE59</f>
        <v>0</v>
      </c>
      <c r="H59" s="8">
        <f>'CALCOLO-NON MODIFICARE'!AK59</f>
        <v>0</v>
      </c>
      <c r="I59" s="8">
        <f>'CALCOLO-NON MODIFICARE'!AL59</f>
        <v>0</v>
      </c>
      <c r="J59" s="8">
        <f>'CALCOLO-NON MODIFICARE'!AN59</f>
        <v>0</v>
      </c>
      <c r="K59" s="8">
        <f t="shared" si="1"/>
        <v>0</v>
      </c>
      <c r="L59" s="8">
        <f>IF(K59&lt;&gt;0,K59+($S$11/'Dati Generali'!$I$19),0)</f>
        <v>0</v>
      </c>
      <c r="M59" s="8">
        <f t="shared" si="2"/>
        <v>0</v>
      </c>
      <c r="N59" s="8">
        <f t="shared" si="3"/>
        <v>0</v>
      </c>
      <c r="O59" s="12"/>
    </row>
    <row r="60" spans="1:15" x14ac:dyDescent="0.25">
      <c r="A60" s="15">
        <v>59</v>
      </c>
      <c r="B60" s="4" t="str">
        <f>IF('Dati Generali'!D87&lt;&gt;"",'Dati Generali'!D87,"")</f>
        <v/>
      </c>
      <c r="C60" s="7">
        <f>'Dati Generali'!G87</f>
        <v>0</v>
      </c>
      <c r="D60" s="8">
        <f>'CALCOLO-NON MODIFICARE'!AG60</f>
        <v>0</v>
      </c>
      <c r="E60" s="8">
        <f>'CALCOLO-NON MODIFICARE'!AH60</f>
        <v>0</v>
      </c>
      <c r="F60" s="8">
        <f>'CALCOLO-NON MODIFICARE'!AI60</f>
        <v>0</v>
      </c>
      <c r="G60" s="8">
        <f>'CALCOLO-NON MODIFICARE'!AB60+'CALCOLO-NON MODIFICARE'!AC60+'CALCOLO-NON MODIFICARE'!AD60+'CALCOLO-NON MODIFICARE'!AE60</f>
        <v>0</v>
      </c>
      <c r="H60" s="8">
        <f>'CALCOLO-NON MODIFICARE'!AK60</f>
        <v>0</v>
      </c>
      <c r="I60" s="8">
        <f>'CALCOLO-NON MODIFICARE'!AL60</f>
        <v>0</v>
      </c>
      <c r="J60" s="8">
        <f>'CALCOLO-NON MODIFICARE'!AN60</f>
        <v>0</v>
      </c>
      <c r="K60" s="8">
        <f t="shared" si="1"/>
        <v>0</v>
      </c>
      <c r="L60" s="8">
        <f>IF(K60&lt;&gt;0,K60+($S$11/'Dati Generali'!$I$19),0)</f>
        <v>0</v>
      </c>
      <c r="M60" s="8">
        <f t="shared" si="2"/>
        <v>0</v>
      </c>
      <c r="N60" s="8">
        <f t="shared" si="3"/>
        <v>0</v>
      </c>
      <c r="O60" s="12"/>
    </row>
    <row r="61" spans="1:15" x14ac:dyDescent="0.25">
      <c r="A61" s="15">
        <v>60</v>
      </c>
      <c r="B61" s="4" t="str">
        <f>IF('Dati Generali'!D88&lt;&gt;"",'Dati Generali'!D88,"")</f>
        <v/>
      </c>
      <c r="C61" s="7">
        <f>'Dati Generali'!G88</f>
        <v>0</v>
      </c>
      <c r="D61" s="8">
        <f>'CALCOLO-NON MODIFICARE'!AG61</f>
        <v>0</v>
      </c>
      <c r="E61" s="8">
        <f>'CALCOLO-NON MODIFICARE'!AH61</f>
        <v>0</v>
      </c>
      <c r="F61" s="8">
        <f>'CALCOLO-NON MODIFICARE'!AI61</f>
        <v>0</v>
      </c>
      <c r="G61" s="8">
        <f>'CALCOLO-NON MODIFICARE'!AB61+'CALCOLO-NON MODIFICARE'!AC61+'CALCOLO-NON MODIFICARE'!AD61+'CALCOLO-NON MODIFICARE'!AE61</f>
        <v>0</v>
      </c>
      <c r="H61" s="8">
        <f>'CALCOLO-NON MODIFICARE'!AK61</f>
        <v>0</v>
      </c>
      <c r="I61" s="8">
        <f>'CALCOLO-NON MODIFICARE'!AL61</f>
        <v>0</v>
      </c>
      <c r="J61" s="8">
        <f>'CALCOLO-NON MODIFICARE'!AN61</f>
        <v>0</v>
      </c>
      <c r="K61" s="8">
        <f t="shared" si="1"/>
        <v>0</v>
      </c>
      <c r="L61" s="8">
        <f>IF(K61&lt;&gt;0,K61+($S$11/'Dati Generali'!$I$19),0)</f>
        <v>0</v>
      </c>
      <c r="M61" s="8">
        <f t="shared" si="2"/>
        <v>0</v>
      </c>
      <c r="N61" s="8">
        <f t="shared" si="3"/>
        <v>0</v>
      </c>
      <c r="O61" s="12"/>
    </row>
    <row r="62" spans="1:15" x14ac:dyDescent="0.25">
      <c r="A62" s="15">
        <v>61</v>
      </c>
      <c r="B62" s="4" t="str">
        <f>IF('Dati Generali'!D89&lt;&gt;"",'Dati Generali'!D89,"")</f>
        <v/>
      </c>
      <c r="C62" s="7">
        <f>'Dati Generali'!G89</f>
        <v>0</v>
      </c>
      <c r="D62" s="8">
        <f>'CALCOLO-NON MODIFICARE'!AG62</f>
        <v>0</v>
      </c>
      <c r="E62" s="8">
        <f>'CALCOLO-NON MODIFICARE'!AH62</f>
        <v>0</v>
      </c>
      <c r="F62" s="8">
        <f>'CALCOLO-NON MODIFICARE'!AI62</f>
        <v>0</v>
      </c>
      <c r="G62" s="8">
        <f>'CALCOLO-NON MODIFICARE'!AB62+'CALCOLO-NON MODIFICARE'!AC62+'CALCOLO-NON MODIFICARE'!AD62+'CALCOLO-NON MODIFICARE'!AE62</f>
        <v>0</v>
      </c>
      <c r="H62" s="8">
        <f>'CALCOLO-NON MODIFICARE'!AK62</f>
        <v>0</v>
      </c>
      <c r="I62" s="8">
        <f>'CALCOLO-NON MODIFICARE'!AL62</f>
        <v>0</v>
      </c>
      <c r="J62" s="8">
        <f>'CALCOLO-NON MODIFICARE'!AN62</f>
        <v>0</v>
      </c>
      <c r="K62" s="8">
        <f t="shared" si="1"/>
        <v>0</v>
      </c>
      <c r="L62" s="8">
        <f>IF(K62&lt;&gt;0,K62+($S$11/'Dati Generali'!$I$19),0)</f>
        <v>0</v>
      </c>
      <c r="M62" s="8">
        <f t="shared" si="2"/>
        <v>0</v>
      </c>
      <c r="N62" s="8">
        <f t="shared" si="3"/>
        <v>0</v>
      </c>
      <c r="O62" s="12"/>
    </row>
    <row r="63" spans="1:15" x14ac:dyDescent="0.25">
      <c r="A63" s="15">
        <v>62</v>
      </c>
      <c r="B63" s="4" t="str">
        <f>IF('Dati Generali'!D90&lt;&gt;"",'Dati Generali'!D90,"")</f>
        <v/>
      </c>
      <c r="C63" s="7">
        <f>'Dati Generali'!G90</f>
        <v>0</v>
      </c>
      <c r="D63" s="8">
        <f>'CALCOLO-NON MODIFICARE'!AG63</f>
        <v>0</v>
      </c>
      <c r="E63" s="8">
        <f>'CALCOLO-NON MODIFICARE'!AH63</f>
        <v>0</v>
      </c>
      <c r="F63" s="8">
        <f>'CALCOLO-NON MODIFICARE'!AI63</f>
        <v>0</v>
      </c>
      <c r="G63" s="8">
        <f>'CALCOLO-NON MODIFICARE'!AB63+'CALCOLO-NON MODIFICARE'!AC63+'CALCOLO-NON MODIFICARE'!AD63+'CALCOLO-NON MODIFICARE'!AE63</f>
        <v>0</v>
      </c>
      <c r="H63" s="8">
        <f>'CALCOLO-NON MODIFICARE'!AK63</f>
        <v>0</v>
      </c>
      <c r="I63" s="8">
        <f>'CALCOLO-NON MODIFICARE'!AL63</f>
        <v>0</v>
      </c>
      <c r="J63" s="8">
        <f>'CALCOLO-NON MODIFICARE'!AN63</f>
        <v>0</v>
      </c>
      <c r="K63" s="8">
        <f t="shared" si="1"/>
        <v>0</v>
      </c>
      <c r="L63" s="8">
        <f>IF(K63&lt;&gt;0,K63+($S$11/'Dati Generali'!$I$19),0)</f>
        <v>0</v>
      </c>
      <c r="M63" s="8">
        <f t="shared" si="2"/>
        <v>0</v>
      </c>
      <c r="N63" s="8">
        <f t="shared" si="3"/>
        <v>0</v>
      </c>
      <c r="O63" s="12"/>
    </row>
    <row r="64" spans="1:15" x14ac:dyDescent="0.25">
      <c r="A64" s="15">
        <v>63</v>
      </c>
      <c r="B64" s="4" t="str">
        <f>IF('Dati Generali'!D91&lt;&gt;"",'Dati Generali'!D91,"")</f>
        <v/>
      </c>
      <c r="C64" s="7">
        <f>'Dati Generali'!G91</f>
        <v>0</v>
      </c>
      <c r="D64" s="8">
        <f>'CALCOLO-NON MODIFICARE'!AG64</f>
        <v>0</v>
      </c>
      <c r="E64" s="8">
        <f>'CALCOLO-NON MODIFICARE'!AH64</f>
        <v>0</v>
      </c>
      <c r="F64" s="8">
        <f>'CALCOLO-NON MODIFICARE'!AI64</f>
        <v>0</v>
      </c>
      <c r="G64" s="8">
        <f>'CALCOLO-NON MODIFICARE'!AB64+'CALCOLO-NON MODIFICARE'!AC64+'CALCOLO-NON MODIFICARE'!AD64+'CALCOLO-NON MODIFICARE'!AE64</f>
        <v>0</v>
      </c>
      <c r="H64" s="8">
        <f>'CALCOLO-NON MODIFICARE'!AK64</f>
        <v>0</v>
      </c>
      <c r="I64" s="8">
        <f>'CALCOLO-NON MODIFICARE'!AL64</f>
        <v>0</v>
      </c>
      <c r="J64" s="8">
        <f>'CALCOLO-NON MODIFICARE'!AN64</f>
        <v>0</v>
      </c>
      <c r="K64" s="8">
        <f t="shared" si="1"/>
        <v>0</v>
      </c>
      <c r="L64" s="8">
        <f>IF(K64&lt;&gt;0,K64+($S$11/'Dati Generali'!$I$19),0)</f>
        <v>0</v>
      </c>
      <c r="M64" s="8">
        <f t="shared" si="2"/>
        <v>0</v>
      </c>
      <c r="N64" s="8">
        <f t="shared" si="3"/>
        <v>0</v>
      </c>
      <c r="O64" s="12"/>
    </row>
    <row r="65" spans="1:15" x14ac:dyDescent="0.25">
      <c r="A65" s="15">
        <v>64</v>
      </c>
      <c r="B65" s="4" t="str">
        <f>IF('Dati Generali'!D92&lt;&gt;"",'Dati Generali'!D92,"")</f>
        <v/>
      </c>
      <c r="C65" s="7">
        <f>'Dati Generali'!G92</f>
        <v>0</v>
      </c>
      <c r="D65" s="8">
        <f>'CALCOLO-NON MODIFICARE'!AG65</f>
        <v>0</v>
      </c>
      <c r="E65" s="8">
        <f>'CALCOLO-NON MODIFICARE'!AH65</f>
        <v>0</v>
      </c>
      <c r="F65" s="8">
        <f>'CALCOLO-NON MODIFICARE'!AI65</f>
        <v>0</v>
      </c>
      <c r="G65" s="8">
        <f>'CALCOLO-NON MODIFICARE'!AB65+'CALCOLO-NON MODIFICARE'!AC65+'CALCOLO-NON MODIFICARE'!AD65+'CALCOLO-NON MODIFICARE'!AE65</f>
        <v>0</v>
      </c>
      <c r="H65" s="8">
        <f>'CALCOLO-NON MODIFICARE'!AK65</f>
        <v>0</v>
      </c>
      <c r="I65" s="8">
        <f>'CALCOLO-NON MODIFICARE'!AL65</f>
        <v>0</v>
      </c>
      <c r="J65" s="8">
        <f>'CALCOLO-NON MODIFICARE'!AN65</f>
        <v>0</v>
      </c>
      <c r="K65" s="8">
        <f t="shared" si="1"/>
        <v>0</v>
      </c>
      <c r="L65" s="8">
        <f>IF(K65&lt;&gt;0,K65+($S$11/'Dati Generali'!$I$19),0)</f>
        <v>0</v>
      </c>
      <c r="M65" s="8">
        <f t="shared" si="2"/>
        <v>0</v>
      </c>
      <c r="N65" s="8">
        <f t="shared" si="3"/>
        <v>0</v>
      </c>
      <c r="O65" s="12"/>
    </row>
    <row r="66" spans="1:15" x14ac:dyDescent="0.25">
      <c r="A66" s="15">
        <v>65</v>
      </c>
      <c r="B66" s="4" t="str">
        <f>IF('Dati Generali'!D93&lt;&gt;"",'Dati Generali'!D93,"")</f>
        <v/>
      </c>
      <c r="C66" s="7">
        <f>'Dati Generali'!G93</f>
        <v>0</v>
      </c>
      <c r="D66" s="8">
        <f>'CALCOLO-NON MODIFICARE'!AG66</f>
        <v>0</v>
      </c>
      <c r="E66" s="8">
        <f>'CALCOLO-NON MODIFICARE'!AH66</f>
        <v>0</v>
      </c>
      <c r="F66" s="8">
        <f>'CALCOLO-NON MODIFICARE'!AI66</f>
        <v>0</v>
      </c>
      <c r="G66" s="8">
        <f>'CALCOLO-NON MODIFICARE'!AB66+'CALCOLO-NON MODIFICARE'!AC66+'CALCOLO-NON MODIFICARE'!AD66+'CALCOLO-NON MODIFICARE'!AE66</f>
        <v>0</v>
      </c>
      <c r="H66" s="8">
        <f>'CALCOLO-NON MODIFICARE'!AK66</f>
        <v>0</v>
      </c>
      <c r="I66" s="8">
        <f>'CALCOLO-NON MODIFICARE'!AL66</f>
        <v>0</v>
      </c>
      <c r="J66" s="8">
        <f>'CALCOLO-NON MODIFICARE'!AN66</f>
        <v>0</v>
      </c>
      <c r="K66" s="8">
        <f t="shared" si="1"/>
        <v>0</v>
      </c>
      <c r="L66" s="8">
        <f>IF(K66&lt;&gt;0,K66+($S$11/'Dati Generali'!$I$19),0)</f>
        <v>0</v>
      </c>
      <c r="M66" s="8">
        <f t="shared" si="2"/>
        <v>0</v>
      </c>
      <c r="N66" s="8">
        <f t="shared" si="3"/>
        <v>0</v>
      </c>
      <c r="O66" s="12"/>
    </row>
    <row r="67" spans="1:15" x14ac:dyDescent="0.25">
      <c r="A67" s="15">
        <v>66</v>
      </c>
      <c r="B67" s="4" t="str">
        <f>IF('Dati Generali'!D94&lt;&gt;"",'Dati Generali'!D94,"")</f>
        <v/>
      </c>
      <c r="C67" s="7">
        <f>'Dati Generali'!G94</f>
        <v>0</v>
      </c>
      <c r="D67" s="8">
        <f>'CALCOLO-NON MODIFICARE'!AG67</f>
        <v>0</v>
      </c>
      <c r="E67" s="8">
        <f>'CALCOLO-NON MODIFICARE'!AH67</f>
        <v>0</v>
      </c>
      <c r="F67" s="8">
        <f>'CALCOLO-NON MODIFICARE'!AI67</f>
        <v>0</v>
      </c>
      <c r="G67" s="8">
        <f>'CALCOLO-NON MODIFICARE'!AB67+'CALCOLO-NON MODIFICARE'!AC67+'CALCOLO-NON MODIFICARE'!AD67+'CALCOLO-NON MODIFICARE'!AE67</f>
        <v>0</v>
      </c>
      <c r="H67" s="8">
        <f>'CALCOLO-NON MODIFICARE'!AK67</f>
        <v>0</v>
      </c>
      <c r="I67" s="8">
        <f>'CALCOLO-NON MODIFICARE'!AL67</f>
        <v>0</v>
      </c>
      <c r="J67" s="8">
        <f>'CALCOLO-NON MODIFICARE'!AN67</f>
        <v>0</v>
      </c>
      <c r="K67" s="8">
        <f t="shared" ref="K67:K71" si="5">SUM(D67:J67)</f>
        <v>0</v>
      </c>
      <c r="L67" s="8">
        <f>IF(K67&lt;&gt;0,K67+($S$11/'Dati Generali'!$I$19),0)</f>
        <v>0</v>
      </c>
      <c r="M67" s="8">
        <f t="shared" ref="M67:M71" si="6">ROUND(L67/100*10,2)</f>
        <v>0</v>
      </c>
      <c r="N67" s="8">
        <f t="shared" ref="N67:N71" si="7">L67+M67</f>
        <v>0</v>
      </c>
      <c r="O67" s="12"/>
    </row>
    <row r="68" spans="1:15" x14ac:dyDescent="0.25">
      <c r="A68" s="15">
        <v>67</v>
      </c>
      <c r="B68" s="4" t="str">
        <f>IF('Dati Generali'!D95&lt;&gt;"",'Dati Generali'!D95,"")</f>
        <v/>
      </c>
      <c r="C68" s="7">
        <f>'Dati Generali'!G95</f>
        <v>0</v>
      </c>
      <c r="D68" s="8">
        <f>'CALCOLO-NON MODIFICARE'!AG68</f>
        <v>0</v>
      </c>
      <c r="E68" s="8">
        <f>'CALCOLO-NON MODIFICARE'!AH68</f>
        <v>0</v>
      </c>
      <c r="F68" s="8">
        <f>'CALCOLO-NON MODIFICARE'!AI68</f>
        <v>0</v>
      </c>
      <c r="G68" s="8">
        <f>'CALCOLO-NON MODIFICARE'!AB68+'CALCOLO-NON MODIFICARE'!AC68+'CALCOLO-NON MODIFICARE'!AD68+'CALCOLO-NON MODIFICARE'!AE68</f>
        <v>0</v>
      </c>
      <c r="H68" s="8">
        <f>'CALCOLO-NON MODIFICARE'!AK68</f>
        <v>0</v>
      </c>
      <c r="I68" s="8">
        <f>'CALCOLO-NON MODIFICARE'!AL68</f>
        <v>0</v>
      </c>
      <c r="J68" s="8">
        <f>'CALCOLO-NON MODIFICARE'!AN68</f>
        <v>0</v>
      </c>
      <c r="K68" s="8">
        <f t="shared" si="5"/>
        <v>0</v>
      </c>
      <c r="L68" s="8">
        <f>IF(K68&lt;&gt;0,K68+($S$11/'Dati Generali'!$I$19),0)</f>
        <v>0</v>
      </c>
      <c r="M68" s="8">
        <f t="shared" si="6"/>
        <v>0</v>
      </c>
      <c r="N68" s="8">
        <f t="shared" si="7"/>
        <v>0</v>
      </c>
      <c r="O68" s="12"/>
    </row>
    <row r="69" spans="1:15" x14ac:dyDescent="0.25">
      <c r="A69" s="15">
        <v>68</v>
      </c>
      <c r="B69" s="4" t="str">
        <f>IF('Dati Generali'!D96&lt;&gt;"",'Dati Generali'!D96,"")</f>
        <v/>
      </c>
      <c r="C69" s="7">
        <f>'Dati Generali'!G96</f>
        <v>0</v>
      </c>
      <c r="D69" s="8">
        <f>'CALCOLO-NON MODIFICARE'!AG69</f>
        <v>0</v>
      </c>
      <c r="E69" s="8">
        <f>'CALCOLO-NON MODIFICARE'!AH69</f>
        <v>0</v>
      </c>
      <c r="F69" s="8">
        <f>'CALCOLO-NON MODIFICARE'!AI69</f>
        <v>0</v>
      </c>
      <c r="G69" s="8">
        <f>'CALCOLO-NON MODIFICARE'!AB69+'CALCOLO-NON MODIFICARE'!AC69+'CALCOLO-NON MODIFICARE'!AD69+'CALCOLO-NON MODIFICARE'!AE69</f>
        <v>0</v>
      </c>
      <c r="H69" s="8">
        <f>'CALCOLO-NON MODIFICARE'!AK69</f>
        <v>0</v>
      </c>
      <c r="I69" s="8">
        <f>'CALCOLO-NON MODIFICARE'!AL69</f>
        <v>0</v>
      </c>
      <c r="J69" s="8">
        <f>'CALCOLO-NON MODIFICARE'!AN69</f>
        <v>0</v>
      </c>
      <c r="K69" s="8">
        <f t="shared" si="5"/>
        <v>0</v>
      </c>
      <c r="L69" s="8">
        <f>IF(K69&lt;&gt;0,K69+($S$11/'Dati Generali'!$I$19),0)</f>
        <v>0</v>
      </c>
      <c r="M69" s="8">
        <f t="shared" si="6"/>
        <v>0</v>
      </c>
      <c r="N69" s="8">
        <f t="shared" si="7"/>
        <v>0</v>
      </c>
      <c r="O69" s="12"/>
    </row>
    <row r="70" spans="1:15" x14ac:dyDescent="0.25">
      <c r="A70" s="15">
        <v>69</v>
      </c>
      <c r="B70" s="4" t="str">
        <f>IF('Dati Generali'!D97&lt;&gt;"",'Dati Generali'!D97,"")</f>
        <v/>
      </c>
      <c r="C70" s="7">
        <f>'Dati Generali'!G97</f>
        <v>0</v>
      </c>
      <c r="D70" s="8">
        <f>'CALCOLO-NON MODIFICARE'!AG70</f>
        <v>0</v>
      </c>
      <c r="E70" s="8">
        <f>'CALCOLO-NON MODIFICARE'!AH70</f>
        <v>0</v>
      </c>
      <c r="F70" s="8">
        <f>'CALCOLO-NON MODIFICARE'!AI70</f>
        <v>0</v>
      </c>
      <c r="G70" s="8">
        <f>'CALCOLO-NON MODIFICARE'!AB70+'CALCOLO-NON MODIFICARE'!AC70+'CALCOLO-NON MODIFICARE'!AD70+'CALCOLO-NON MODIFICARE'!AE70</f>
        <v>0</v>
      </c>
      <c r="H70" s="8">
        <f>'CALCOLO-NON MODIFICARE'!AK70</f>
        <v>0</v>
      </c>
      <c r="I70" s="8">
        <f>'CALCOLO-NON MODIFICARE'!AL70</f>
        <v>0</v>
      </c>
      <c r="J70" s="8">
        <f>'CALCOLO-NON MODIFICARE'!AN70</f>
        <v>0</v>
      </c>
      <c r="K70" s="8">
        <f t="shared" si="5"/>
        <v>0</v>
      </c>
      <c r="L70" s="8">
        <f>IF(K70&lt;&gt;0,K70+($S$11/'Dati Generali'!$I$19),0)</f>
        <v>0</v>
      </c>
      <c r="M70" s="8">
        <f t="shared" si="6"/>
        <v>0</v>
      </c>
      <c r="N70" s="8">
        <f t="shared" si="7"/>
        <v>0</v>
      </c>
      <c r="O70" s="12"/>
    </row>
    <row r="71" spans="1:15" x14ac:dyDescent="0.25">
      <c r="A71" s="15">
        <v>70</v>
      </c>
      <c r="B71" s="4" t="str">
        <f>IF('Dati Generali'!D98&lt;&gt;"",'Dati Generali'!D98,"")</f>
        <v/>
      </c>
      <c r="C71" s="7">
        <f>'Dati Generali'!G98</f>
        <v>0</v>
      </c>
      <c r="D71" s="8">
        <f>'CALCOLO-NON MODIFICARE'!AG71</f>
        <v>0</v>
      </c>
      <c r="E71" s="8">
        <f>'CALCOLO-NON MODIFICARE'!AH71</f>
        <v>0</v>
      </c>
      <c r="F71" s="8">
        <f>'CALCOLO-NON MODIFICARE'!AI71</f>
        <v>0</v>
      </c>
      <c r="G71" s="8">
        <f>'CALCOLO-NON MODIFICARE'!AB71+'CALCOLO-NON MODIFICARE'!AC71+'CALCOLO-NON MODIFICARE'!AD71+'CALCOLO-NON MODIFICARE'!AE71</f>
        <v>0</v>
      </c>
      <c r="H71" s="8">
        <f>'CALCOLO-NON MODIFICARE'!AK71</f>
        <v>0</v>
      </c>
      <c r="I71" s="8">
        <f>'CALCOLO-NON MODIFICARE'!AL71</f>
        <v>0</v>
      </c>
      <c r="J71" s="8">
        <f>'CALCOLO-NON MODIFICARE'!AN71</f>
        <v>0</v>
      </c>
      <c r="K71" s="8">
        <f t="shared" si="5"/>
        <v>0</v>
      </c>
      <c r="L71" s="8">
        <f>IF(K71&lt;&gt;0,K71+($S$11/'Dati Generali'!$I$19),0)</f>
        <v>0</v>
      </c>
      <c r="M71" s="8">
        <f t="shared" si="6"/>
        <v>0</v>
      </c>
      <c r="N71" s="8">
        <f t="shared" si="7"/>
        <v>0</v>
      </c>
      <c r="O71" s="12"/>
    </row>
    <row r="73" spans="1:15" x14ac:dyDescent="0.25">
      <c r="C73" s="3"/>
    </row>
  </sheetData>
  <sheetProtection algorithmName="SHA-512" hashValue="jGiIbBPiw4PrBJRQPhriLnL1VB7RQYmogtgVCO2o5rHjnaJHO52ymq6vt5fKMrxSNst1+A1FabYVsqXUIjVxSg==" saltValue="75BYSy+PE3X7pFXs899IaQ==" spinCount="100000" sheet="1" objects="1" scenarios="1"/>
  <mergeCells count="3">
    <mergeCell ref="P1:S1"/>
    <mergeCell ref="P20:Q22"/>
    <mergeCell ref="P17:S18"/>
  </mergeCells>
  <conditionalFormatting sqref="L2:L71">
    <cfRule type="cellIs" dxfId="3" priority="3" operator="greaterThan">
      <formula>0</formula>
    </cfRule>
  </conditionalFormatting>
  <conditionalFormatting sqref="N2:N71">
    <cfRule type="cellIs" dxfId="2" priority="6" operator="greaterThan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072BEB3-4413-4BAC-AA1D-54946265FF2E}">
            <xm:f>NOT(ISERROR(SEARCH('CALCOLO-NON MODIFICARE'!$B$11,P20)))</xm:f>
            <xm:f>'CALCOLO-NON MODIFICARE'!$B$11</xm:f>
            <x14:dxf>
              <font>
                <b/>
                <i val="0"/>
              </font>
              <fill>
                <patternFill>
                  <bgColor rgb="FFFF0000"/>
                </patternFill>
              </fill>
            </x14:dxf>
          </x14:cfRule>
          <x14:cfRule type="containsText" priority="2" operator="containsText" id="{84743DEC-B093-49FB-96A6-CC47C069EA4C}">
            <xm:f>NOT(ISERROR(SEARCH('CALCOLO-NON MODIFICARE'!$B$10,P20)))</xm:f>
            <xm:f>'CALCOLO-NON MODIFICARE'!$B$10</xm:f>
            <x14:dxf>
              <font>
                <b/>
                <i val="0"/>
              </font>
              <fill>
                <patternFill>
                  <bgColor rgb="FF00B050"/>
                </patternFill>
              </fill>
            </x14:dxf>
          </x14:cfRule>
          <xm:sqref>P20:Q22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Istruzioni</vt:lpstr>
      <vt:lpstr>Dati Generali</vt:lpstr>
      <vt:lpstr>Tariffe</vt:lpstr>
      <vt:lpstr>CALCOLO-NON MODIFICARE</vt:lpstr>
      <vt:lpstr>RIPARTIZIONE BOLLETTA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Consorzio Comuni Acquedotto Monferrato</dc:creator>
  <cp:lastModifiedBy>Maurizio Cornacchia</cp:lastModifiedBy>
  <dcterms:created xsi:type="dcterms:W3CDTF">2022-07-14T07:18:53Z</dcterms:created>
  <dcterms:modified xsi:type="dcterms:W3CDTF">2026-01-07T14:44:40Z</dcterms:modified>
</cp:coreProperties>
</file>